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iu\Desktop\"/>
    </mc:Choice>
  </mc:AlternateContent>
  <xr:revisionPtr revIDLastSave="0" documentId="8_{3A32C99A-1FAF-4AFB-9823-F08B0625FAE2}" xr6:coauthVersionLast="45" xr6:coauthVersionMax="45" xr10:uidLastSave="{00000000-0000-0000-0000-000000000000}"/>
  <bookViews>
    <workbookView xWindow="-108" yWindow="492" windowWidth="23256" windowHeight="12576" firstSheet="3" activeTab="5" xr2:uid="{00000000-000D-0000-FFFF-FFFF00000000}"/>
  </bookViews>
  <sheets>
    <sheet name="Frage 3 und 4" sheetId="1" r:id="rId1"/>
    <sheet name="Frage 6 und 7 (Tabelle9)" sheetId="3" r:id="rId2"/>
    <sheet name="Frage 6 und 7 (Tabelle 10)" sheetId="4" r:id="rId3"/>
    <sheet name="Frage 8 und 9 (Tabelle 12)" sheetId="10" r:id="rId4"/>
    <sheet name="Frage 10 und 11" sheetId="5" r:id="rId5"/>
    <sheet name="Frage 12 und 1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4" i="6" l="1"/>
  <c r="AS15" i="6"/>
  <c r="AS16" i="6"/>
  <c r="AS17" i="6"/>
  <c r="AS18" i="6"/>
  <c r="AS19" i="6"/>
  <c r="AS20" i="6"/>
  <c r="AS21" i="6"/>
  <c r="AS22" i="6"/>
  <c r="AS23" i="6"/>
  <c r="AS24" i="6"/>
  <c r="AR14" i="6"/>
  <c r="AR15" i="6"/>
  <c r="AR16" i="6"/>
  <c r="AR17" i="6"/>
  <c r="AR18" i="6"/>
  <c r="AR19" i="6"/>
  <c r="AR20" i="6"/>
  <c r="AR21" i="6"/>
  <c r="AR22" i="6"/>
  <c r="AR23" i="6"/>
  <c r="AR24" i="6"/>
  <c r="AC14" i="6"/>
  <c r="L14" i="6" s="1"/>
  <c r="AC15" i="6"/>
  <c r="L15" i="6" s="1"/>
  <c r="AC16" i="6"/>
  <c r="L16" i="6" s="1"/>
  <c r="AC17" i="6"/>
  <c r="L17" i="6" s="1"/>
  <c r="AC18" i="6"/>
  <c r="L18" i="6" s="1"/>
  <c r="AC19" i="6"/>
  <c r="L19" i="6" s="1"/>
  <c r="AC20" i="6"/>
  <c r="L20" i="6" s="1"/>
  <c r="AC21" i="6"/>
  <c r="L21" i="6" s="1"/>
  <c r="AC22" i="6"/>
  <c r="L22" i="6" s="1"/>
  <c r="AC23" i="6"/>
  <c r="L23" i="6" s="1"/>
  <c r="AC24" i="6"/>
  <c r="L24" i="6" s="1"/>
  <c r="AB14" i="6"/>
  <c r="AB15" i="6"/>
  <c r="AB16" i="6"/>
  <c r="AB17" i="6"/>
  <c r="AB18" i="6"/>
  <c r="AB19" i="6"/>
  <c r="AB20" i="6"/>
  <c r="AB21" i="6"/>
  <c r="AB22" i="6"/>
  <c r="AB23" i="6"/>
  <c r="AB24" i="6"/>
  <c r="AA14" i="6"/>
  <c r="AA15" i="6"/>
  <c r="AA16" i="6"/>
  <c r="AA17" i="6"/>
  <c r="AA18" i="6"/>
  <c r="AA19" i="6"/>
  <c r="AA20" i="6"/>
  <c r="AA21" i="6"/>
  <c r="AA22" i="6"/>
  <c r="AA23" i="6"/>
  <c r="AA24" i="6"/>
  <c r="U16" i="5"/>
  <c r="U17" i="5"/>
  <c r="U18" i="5"/>
  <c r="U19" i="5"/>
  <c r="U20" i="5"/>
  <c r="U21" i="5"/>
  <c r="U22" i="5"/>
  <c r="U23" i="5"/>
  <c r="U24" i="5"/>
  <c r="U25" i="5"/>
  <c r="S16" i="5"/>
  <c r="S17" i="5"/>
  <c r="S18" i="5"/>
  <c r="S19" i="5"/>
  <c r="S20" i="5"/>
  <c r="S21" i="5"/>
  <c r="S22" i="5"/>
  <c r="S23" i="5"/>
  <c r="S24" i="5"/>
  <c r="S25" i="5"/>
  <c r="R16" i="5"/>
  <c r="R17" i="5"/>
  <c r="R18" i="5"/>
  <c r="R19" i="5"/>
  <c r="R20" i="5"/>
  <c r="R21" i="5"/>
  <c r="R22" i="5"/>
  <c r="R23" i="5"/>
  <c r="R24" i="5"/>
  <c r="R25" i="5"/>
  <c r="Q16" i="5"/>
  <c r="Q17" i="5"/>
  <c r="Q18" i="5"/>
  <c r="Q19" i="5"/>
  <c r="Q20" i="5"/>
  <c r="Q21" i="5"/>
  <c r="Q22" i="5"/>
  <c r="Q23" i="5"/>
  <c r="Q24" i="5"/>
  <c r="Q25" i="5"/>
  <c r="P16" i="5"/>
  <c r="P17" i="5"/>
  <c r="P18" i="5"/>
  <c r="P19" i="5"/>
  <c r="P20" i="5"/>
  <c r="P21" i="5"/>
  <c r="P22" i="5"/>
  <c r="P23" i="5"/>
  <c r="P24" i="5"/>
  <c r="P25" i="5"/>
  <c r="O16" i="5"/>
  <c r="O17" i="5"/>
  <c r="O18" i="5"/>
  <c r="O19" i="5"/>
  <c r="O20" i="5"/>
  <c r="O21" i="5"/>
  <c r="O22" i="5"/>
  <c r="O23" i="5"/>
  <c r="O24" i="5"/>
  <c r="O25" i="5"/>
  <c r="N16" i="5"/>
  <c r="N17" i="5"/>
  <c r="N18" i="5"/>
  <c r="N19" i="5"/>
  <c r="N20" i="5"/>
  <c r="N21" i="5"/>
  <c r="N22" i="5"/>
  <c r="N23" i="5"/>
  <c r="N24" i="5"/>
  <c r="N25" i="5"/>
  <c r="G12" i="4"/>
  <c r="G14" i="4"/>
  <c r="F9" i="4"/>
  <c r="F10" i="4"/>
  <c r="F11" i="4"/>
  <c r="F12" i="4"/>
  <c r="F13" i="4"/>
  <c r="F14" i="4"/>
  <c r="F15" i="4"/>
  <c r="F16" i="4"/>
  <c r="F17" i="4"/>
  <c r="F18" i="4"/>
  <c r="F19" i="4"/>
  <c r="E9" i="4"/>
  <c r="E10" i="4"/>
  <c r="E11" i="4"/>
  <c r="E12" i="4"/>
  <c r="E13" i="4"/>
  <c r="E14" i="4"/>
  <c r="E15" i="4"/>
  <c r="E16" i="4"/>
  <c r="E17" i="4"/>
  <c r="E18" i="4"/>
  <c r="E19" i="4"/>
  <c r="M48" i="3"/>
  <c r="M49" i="3"/>
  <c r="M50" i="3"/>
  <c r="M51" i="3"/>
  <c r="M52" i="3"/>
  <c r="M53" i="3"/>
  <c r="M54" i="3"/>
  <c r="M55" i="3"/>
  <c r="M47" i="3"/>
  <c r="M46" i="3"/>
  <c r="M45" i="3"/>
  <c r="G27" i="3"/>
  <c r="G28" i="3"/>
  <c r="G29" i="3"/>
  <c r="G30" i="3"/>
  <c r="G31" i="3"/>
  <c r="G33" i="3"/>
  <c r="G34" i="3"/>
  <c r="G37" i="3"/>
  <c r="H10" i="3"/>
  <c r="H11" i="3"/>
  <c r="H12" i="3"/>
  <c r="H13" i="3"/>
  <c r="H14" i="3"/>
  <c r="H15" i="3"/>
  <c r="H16" i="3"/>
  <c r="H17" i="3"/>
  <c r="H18" i="3"/>
  <c r="H19" i="3"/>
  <c r="H20" i="3"/>
  <c r="H21" i="3"/>
  <c r="L33" i="1"/>
  <c r="R52" i="1"/>
  <c r="R57" i="1"/>
  <c r="R62" i="1"/>
  <c r="R67" i="1"/>
  <c r="R72" i="1"/>
  <c r="L72" i="1"/>
  <c r="L67" i="1"/>
  <c r="L62" i="1"/>
  <c r="L57" i="1"/>
  <c r="L52" i="1"/>
  <c r="R47" i="1"/>
  <c r="L47" i="1"/>
  <c r="R42" i="1"/>
  <c r="L42" i="1"/>
  <c r="R37" i="1"/>
  <c r="L37" i="1"/>
  <c r="R27" i="1"/>
  <c r="R32" i="1"/>
  <c r="L32" i="1"/>
  <c r="L27" i="1"/>
  <c r="F73" i="1"/>
  <c r="F68" i="1"/>
  <c r="F63" i="1"/>
  <c r="F58" i="1"/>
  <c r="F53" i="1"/>
  <c r="F48" i="1"/>
  <c r="F43" i="1"/>
  <c r="F72" i="1"/>
  <c r="F67" i="1"/>
  <c r="F62" i="1"/>
  <c r="F57" i="1"/>
  <c r="F52" i="1"/>
  <c r="F47" i="1"/>
  <c r="F42" i="1"/>
  <c r="F22" i="1"/>
  <c r="F21" i="1"/>
  <c r="F33" i="1"/>
  <c r="F38" i="1"/>
  <c r="AB12" i="6" l="1"/>
  <c r="AB13" i="6"/>
  <c r="AC12" i="6"/>
  <c r="L12" i="6" s="1"/>
  <c r="AC13" i="6"/>
  <c r="L13" i="6" s="1"/>
  <c r="F17" i="1"/>
  <c r="F13" i="1"/>
  <c r="F37" i="1"/>
  <c r="F32" i="1"/>
  <c r="F27" i="1"/>
  <c r="F28" i="1"/>
  <c r="U12" i="5" l="1"/>
  <c r="U13" i="5"/>
  <c r="U14" i="5"/>
  <c r="U15" i="5"/>
  <c r="U11" i="5"/>
  <c r="F8" i="4"/>
  <c r="F7" i="4"/>
  <c r="AS13" i="6" l="1"/>
  <c r="AS12" i="6"/>
  <c r="AR13" i="6"/>
  <c r="AR12" i="6"/>
  <c r="AA13" i="6"/>
  <c r="AA12" i="6"/>
  <c r="S13" i="5"/>
  <c r="S14" i="5"/>
  <c r="S15" i="5"/>
  <c r="S12" i="5"/>
  <c r="R12" i="5"/>
  <c r="R13" i="5"/>
  <c r="R14" i="5"/>
  <c r="R15" i="5"/>
  <c r="R11" i="5"/>
  <c r="Q13" i="5"/>
  <c r="Q14" i="5"/>
  <c r="Q15" i="5"/>
  <c r="Q12" i="5"/>
  <c r="P12" i="5"/>
  <c r="P13" i="5"/>
  <c r="P14" i="5"/>
  <c r="P15" i="5"/>
  <c r="P11" i="5"/>
  <c r="O13" i="5"/>
  <c r="O14" i="5"/>
  <c r="O15" i="5"/>
  <c r="O12" i="5"/>
  <c r="N12" i="5"/>
  <c r="N13" i="5"/>
  <c r="N14" i="5"/>
  <c r="N15" i="5"/>
  <c r="N11" i="5"/>
  <c r="E8" i="4"/>
  <c r="E7" i="4"/>
  <c r="M44" i="3"/>
  <c r="M43" i="3"/>
  <c r="G26" i="3"/>
  <c r="H9" i="3"/>
</calcChain>
</file>

<file path=xl/sharedStrings.xml><?xml version="1.0" encoding="utf-8"?>
<sst xmlns="http://schemas.openxmlformats.org/spreadsheetml/2006/main" count="450" uniqueCount="123">
  <si>
    <t>Insgesamt</t>
  </si>
  <si>
    <r>
      <rPr>
        <sz val="12"/>
        <rFont val="Calibri Light"/>
        <family val="2"/>
        <scheme val="major"/>
      </rPr>
      <t>Insgesamt</t>
    </r>
  </si>
  <si>
    <r>
      <rPr>
        <sz val="12"/>
        <rFont val="Calibri Light"/>
        <family val="2"/>
        <scheme val="major"/>
      </rPr>
      <t>Beschäftigte
1)
Insgesamt</t>
    </r>
  </si>
  <si>
    <r>
      <rPr>
        <sz val="12"/>
        <rFont val="Calibri Light"/>
        <family val="2"/>
        <scheme val="major"/>
      </rPr>
      <t>darunter sozialversicherungspfl. Beschäftigte in</t>
    </r>
  </si>
  <si>
    <r>
      <rPr>
        <sz val="12"/>
        <rFont val="Calibri Light"/>
        <family val="2"/>
        <scheme val="major"/>
      </rPr>
      <t>Beschäftigte 1)
Insgesamt</t>
    </r>
  </si>
  <si>
    <r>
      <rPr>
        <sz val="12"/>
        <rFont val="Calibri Light"/>
        <family val="2"/>
        <scheme val="major"/>
      </rPr>
      <t>Vollzeit</t>
    </r>
  </si>
  <si>
    <r>
      <rPr>
        <sz val="12"/>
        <rFont val="Calibri Light"/>
        <family val="2"/>
        <scheme val="major"/>
      </rPr>
      <t>Teilzeit</t>
    </r>
  </si>
  <si>
    <r>
      <rPr>
        <vertAlign val="subscript"/>
        <sz val="12"/>
        <rFont val="Calibri Light"/>
        <family val="2"/>
        <scheme val="major"/>
      </rPr>
      <t>absolut</t>
    </r>
    <r>
      <rPr>
        <sz val="12"/>
        <rFont val="Calibri Light"/>
        <family val="2"/>
        <scheme val="major"/>
      </rPr>
      <t xml:space="preserve">  Anteil in % an
Spalte 35</t>
    </r>
  </si>
  <si>
    <r>
      <rPr>
        <vertAlign val="subscript"/>
        <sz val="12"/>
        <rFont val="Calibri Light"/>
        <family val="2"/>
        <scheme val="major"/>
      </rPr>
      <t>absolut</t>
    </r>
  </si>
  <si>
    <r>
      <rPr>
        <sz val="12"/>
        <rFont val="Calibri Light"/>
        <family val="2"/>
        <scheme val="major"/>
      </rPr>
      <t>Anteil in % an Spalte 35</t>
    </r>
  </si>
  <si>
    <r>
      <rPr>
        <sz val="12"/>
        <rFont val="Calibri Light"/>
        <family val="2"/>
        <scheme val="major"/>
      </rPr>
      <t>davon</t>
    </r>
  </si>
  <si>
    <r>
      <rPr>
        <sz val="12"/>
        <rFont val="Calibri Light"/>
        <family val="2"/>
        <scheme val="major"/>
      </rPr>
      <t>Männer</t>
    </r>
  </si>
  <si>
    <r>
      <rPr>
        <sz val="12"/>
        <rFont val="Calibri Light"/>
        <family val="2"/>
        <scheme val="major"/>
      </rPr>
      <t>Frauen</t>
    </r>
  </si>
  <si>
    <t>Bayern</t>
  </si>
  <si>
    <r>
      <t>a</t>
    </r>
    <r>
      <rPr>
        <vertAlign val="subscript"/>
        <sz val="14"/>
        <rFont val="Calibri Light"/>
        <family val="2"/>
        <scheme val="major"/>
      </rPr>
      <t>bsolut</t>
    </r>
  </si>
  <si>
    <t>Anteil in % an Spalte 40</t>
  </si>
  <si>
    <t>Anteil in % an Spalte 46</t>
  </si>
  <si>
    <r>
      <rPr>
        <sz val="12"/>
        <rFont val="Calibri Light"/>
        <family val="2"/>
        <scheme val="major"/>
      </rPr>
      <t>Region (Arbeitsort)</t>
    </r>
  </si>
  <si>
    <r>
      <rPr>
        <sz val="12"/>
        <rFont val="Calibri Light"/>
        <family val="2"/>
        <scheme val="major"/>
      </rPr>
      <t>2014
- Insgesamt</t>
    </r>
  </si>
  <si>
    <r>
      <rPr>
        <sz val="12"/>
        <rFont val="Calibri Light"/>
        <family val="2"/>
        <scheme val="major"/>
      </rPr>
      <t>Median in Euro</t>
    </r>
  </si>
  <si>
    <r>
      <rPr>
        <sz val="12"/>
        <rFont val="Calibri Light"/>
        <family val="2"/>
        <scheme val="major"/>
      </rPr>
      <t>absolut</t>
    </r>
  </si>
  <si>
    <r>
      <rPr>
        <sz val="12"/>
        <rFont val="Calibri Light"/>
        <family val="2"/>
        <scheme val="major"/>
      </rPr>
      <t>in Prozent</t>
    </r>
  </si>
  <si>
    <r>
      <rPr>
        <sz val="12"/>
        <rFont val="Calibri Light"/>
        <family val="2"/>
        <scheme val="major"/>
      </rPr>
      <t>Deutschland</t>
    </r>
  </si>
  <si>
    <t>09 Bayern</t>
  </si>
  <si>
    <t>2018
- Insgesamt</t>
  </si>
  <si>
    <t>Unterschied von 2014 auf 2018 (Insgesamt)</t>
  </si>
  <si>
    <t>2018 - Leiharbeitnehmer</t>
  </si>
  <si>
    <t>Entgeltunterschied (Leiharbeitnehmer zu Insgesamt) 2014</t>
  </si>
  <si>
    <r>
      <rPr>
        <sz val="12"/>
        <rFont val="Calibri Light"/>
        <family val="2"/>
        <scheme val="major"/>
      </rPr>
      <t>Entgeltunterschied (Leiharbeitnehmer zu Insgesamt) 2018</t>
    </r>
  </si>
  <si>
    <t>Median in Euro</t>
  </si>
  <si>
    <t>Männer</t>
  </si>
  <si>
    <t>Frauen</t>
  </si>
  <si>
    <t>X</t>
  </si>
  <si>
    <t>x</t>
  </si>
  <si>
    <t>Tabelle 9: Mediane der monatlichen Bruttoarbeitsentgelte von sozialversicherungspflichtig Vollzeitbeschäftigten der Kerngruppe darunter Leiharbeitnehmer in Euro</t>
  </si>
  <si>
    <t>2014 - Leiharbeitnehmer</t>
  </si>
  <si>
    <t>Unterschied 2008 auf 2018</t>
  </si>
  <si>
    <t xml:space="preserve">Tabelle 10: Mediane der monatlichen Bruttoarbeitsentgelte von sozialversicherungspflichtig Vollzeitbeschäftigten der Kerngruppe in Euro </t>
  </si>
  <si>
    <r>
      <rPr>
        <b/>
        <sz val="12"/>
        <rFont val="Calibri Light"/>
        <family val="2"/>
        <scheme val="major"/>
      </rPr>
      <t>Deutschland</t>
    </r>
  </si>
  <si>
    <r>
      <rPr>
        <b/>
        <sz val="12"/>
        <rFont val="Calibri Light"/>
        <family val="2"/>
        <scheme val="major"/>
      </rPr>
      <t>09 Bayern</t>
    </r>
  </si>
  <si>
    <r>
      <rPr>
        <sz val="12"/>
        <rFont val="Calibri Light"/>
        <family val="2"/>
        <scheme val="major"/>
      </rPr>
      <t>Stichtag 31.12.2008</t>
    </r>
  </si>
  <si>
    <r>
      <rPr>
        <sz val="12"/>
        <rFont val="Calibri Light"/>
        <family val="2"/>
        <scheme val="major"/>
      </rPr>
      <t>Stichtag 31.12.2018</t>
    </r>
  </si>
  <si>
    <r>
      <rPr>
        <sz val="12"/>
        <rFont val="Calibri Light"/>
        <family val="2"/>
        <scheme val="major"/>
      </rPr>
      <t>darunter:
mit Entgelten unter der
bundeseinheitlichen Schwelle
des unteren Entgeltbereichs
(1.770 €) 1)</t>
    </r>
  </si>
  <si>
    <r>
      <rPr>
        <sz val="12"/>
        <rFont val="Calibri Light"/>
        <family val="2"/>
        <scheme val="major"/>
      </rPr>
      <t xml:space="preserve">darunter:
mit Entgelten unter der
bundeseinheitlichen Schwelle
des unteren Entgeltbereichs
(2.203 €) </t>
    </r>
    <r>
      <rPr>
        <vertAlign val="superscript"/>
        <sz val="12"/>
        <rFont val="Calibri Light"/>
        <family val="2"/>
        <scheme val="major"/>
      </rPr>
      <t>1)</t>
    </r>
  </si>
  <si>
    <r>
      <rPr>
        <sz val="12"/>
        <rFont val="Calibri Light"/>
        <family val="2"/>
        <scheme val="major"/>
      </rPr>
      <t>Anteil in % (Sp. 1)</t>
    </r>
  </si>
  <si>
    <r>
      <rPr>
        <sz val="12"/>
        <rFont val="Calibri Light"/>
        <family val="2"/>
        <scheme val="major"/>
      </rPr>
      <t>Anteil in % (Sp. 7)</t>
    </r>
  </si>
  <si>
    <r>
      <rPr>
        <sz val="12"/>
        <rFont val="Calibri Light"/>
        <family val="2"/>
        <scheme val="major"/>
      </rPr>
      <t>Merkmale</t>
    </r>
  </si>
  <si>
    <r>
      <rPr>
        <sz val="12"/>
        <rFont val="Calibri Light"/>
        <family val="2"/>
        <scheme val="major"/>
      </rPr>
      <t>LB</t>
    </r>
  </si>
  <si>
    <r>
      <rPr>
        <sz val="12"/>
        <rFont val="Calibri Light"/>
        <family val="2"/>
        <scheme val="major"/>
      </rPr>
      <t>Anteil an insgesamt (Spalte 1) in %</t>
    </r>
  </si>
  <si>
    <r>
      <rPr>
        <sz val="12"/>
        <rFont val="Calibri Light"/>
        <family val="2"/>
        <scheme val="major"/>
      </rPr>
      <t>RLB</t>
    </r>
  </si>
  <si>
    <r>
      <rPr>
        <sz val="12"/>
        <rFont val="Calibri Light"/>
        <family val="2"/>
        <scheme val="major"/>
      </rPr>
      <t>Anteil an insgesamt (Spalte 3) in %</t>
    </r>
  </si>
  <si>
    <r>
      <rPr>
        <sz val="12"/>
        <rFont val="Calibri Light"/>
        <family val="2"/>
        <scheme val="major"/>
      </rPr>
      <t>abhängig erwerbstätige ELB</t>
    </r>
  </si>
  <si>
    <r>
      <rPr>
        <sz val="12"/>
        <rFont val="Calibri Light"/>
        <family val="2"/>
        <scheme val="major"/>
      </rPr>
      <t>Anteil an insgesamt (Spalte 5) in %</t>
    </r>
  </si>
  <si>
    <r>
      <rPr>
        <sz val="12"/>
        <rFont val="Calibri Light"/>
        <family val="2"/>
        <scheme val="major"/>
      </rPr>
      <t>Bayern</t>
    </r>
  </si>
  <si>
    <r>
      <rPr>
        <sz val="12"/>
        <rFont val="Calibri Light"/>
        <family val="2"/>
        <scheme val="major"/>
      </rPr>
      <t>09300000 Oberpfalz</t>
    </r>
  </si>
  <si>
    <r>
      <rPr>
        <b/>
        <sz val="12"/>
        <rFont val="Calibri Light"/>
        <family val="2"/>
        <scheme val="major"/>
      </rPr>
      <t>Jahresdurchschnitt 2008</t>
    </r>
  </si>
  <si>
    <t>Unterschied 2008 zu 2019</t>
  </si>
  <si>
    <t>LB</t>
  </si>
  <si>
    <t>Anteil an insgesamt (Spalte 1) in %</t>
  </si>
  <si>
    <t>RLB</t>
  </si>
  <si>
    <t>Anteil an insgesamt (Spalte 3) in %</t>
  </si>
  <si>
    <t>abhängig erwerbstätige ELB</t>
  </si>
  <si>
    <t>Anteil an insgesamt (Spalte 5) in %</t>
  </si>
  <si>
    <r>
      <rPr>
        <sz val="12"/>
        <rFont val="Calibri Light"/>
        <family val="2"/>
        <scheme val="major"/>
      </rPr>
      <t>ausschließlich gB</t>
    </r>
  </si>
  <si>
    <r>
      <rPr>
        <sz val="12"/>
        <rFont val="Calibri Light"/>
        <family val="2"/>
        <scheme val="major"/>
      </rPr>
      <t>im Nebenjob gB</t>
    </r>
  </si>
  <si>
    <r>
      <rPr>
        <sz val="12"/>
        <rFont val="Calibri Light"/>
        <family val="2"/>
        <scheme val="major"/>
      </rPr>
      <t>Anteil in % an Spalte 1</t>
    </r>
  </si>
  <si>
    <r>
      <rPr>
        <sz val="12"/>
        <rFont val="Calibri Light"/>
        <family val="2"/>
        <scheme val="major"/>
      </rPr>
      <t>Anteil in % an Spalte 2</t>
    </r>
  </si>
  <si>
    <r>
      <rPr>
        <sz val="12"/>
        <rFont val="Calibri Light"/>
        <family val="2"/>
        <scheme val="major"/>
      </rPr>
      <t>Anteil in % an Spalte 4</t>
    </r>
  </si>
  <si>
    <r>
      <rPr>
        <sz val="12"/>
        <rFont val="Calibri Light"/>
        <family val="2"/>
        <scheme val="major"/>
      </rPr>
      <t>auf 100
Beschäftigte
kommen ...
iNgB
(Sp.12/Sp.1)</t>
    </r>
  </si>
  <si>
    <r>
      <rPr>
        <sz val="12"/>
        <rFont val="Calibri Light"/>
        <family val="2"/>
        <scheme val="major"/>
      </rPr>
      <t>auf 100
Beschäftigte
kommen ...
iNgB
(Sp.14/Sp.2)</t>
    </r>
  </si>
  <si>
    <r>
      <rPr>
        <sz val="12"/>
        <rFont val="Calibri Light"/>
        <family val="2"/>
        <scheme val="major"/>
      </rPr>
      <t>auf 100
Beschäftigte
kommen ...
iNgB
(Sp.16/Sp.4)</t>
    </r>
  </si>
  <si>
    <t>Beschäftigte
(= sozialversicherungspflichtig B. + ausschließlich geringfügig B.)</t>
  </si>
  <si>
    <r>
      <rPr>
        <sz val="12"/>
        <rFont val="Calibri Light"/>
        <family val="2"/>
        <scheme val="major"/>
      </rPr>
      <t>Anteil in % an Spalte 36</t>
    </r>
  </si>
  <si>
    <r>
      <rPr>
        <sz val="12"/>
        <rFont val="Calibri Light"/>
        <family val="2"/>
        <scheme val="major"/>
      </rPr>
      <t>Anteil in % an Spalte 38</t>
    </r>
  </si>
  <si>
    <r>
      <rPr>
        <sz val="12"/>
        <rFont val="Calibri Light"/>
        <family val="2"/>
        <scheme val="major"/>
      </rPr>
      <t>auf 100
Beschäftigte
kommen ...
iNgB
(Sp.46/Sp.35)</t>
    </r>
  </si>
  <si>
    <r>
      <rPr>
        <sz val="12"/>
        <rFont val="Calibri Light"/>
        <family val="2"/>
        <scheme val="major"/>
      </rPr>
      <t>auf 100
Beschäftigte
kommen ...
iNgB
(Sp.48/Sp.36)</t>
    </r>
  </si>
  <si>
    <r>
      <rPr>
        <sz val="12"/>
        <rFont val="Calibri Light"/>
        <family val="2"/>
        <scheme val="major"/>
      </rPr>
      <t>auf 100
Beschäftigte
kommen ...
iNgB
(Sp.50/Sp.38)</t>
    </r>
  </si>
  <si>
    <t>Unterschied 2008 auf 2019 (Ingesamt)</t>
  </si>
  <si>
    <t>Unterschied 2008 auf 2019 (Ingesamt absolut)</t>
  </si>
  <si>
    <t>Unterschied 2008 auf 2019 (Ingesamt; Anteil in %)</t>
  </si>
  <si>
    <t>Höhe des aktuellen Medians der monatlichen Bruttoarbeitsentgelte von sozialversicherungspflichtig Vollzeitbeschäftigten (ohne Auszubildende) in Euro.</t>
  </si>
  <si>
    <t xml:space="preserve">Höhe des durchschnittlichen monatlichen Bruttostundenlohns von Leiharbeitskräften und Vergleich mit der Höhe des Bruttostundenlohns alle sozialversicherungspflichtigen Vollzeitbeschäftigten in der Gesamtwirtschaft </t>
  </si>
  <si>
    <t>Prozentualer Wachstum (2008 auf 2018)</t>
  </si>
  <si>
    <t>Wie viel Prozent der HartzIV Empfänger</t>
  </si>
  <si>
    <t>Regensburg</t>
  </si>
  <si>
    <t>Cham</t>
  </si>
  <si>
    <t>Schwandorf</t>
  </si>
  <si>
    <t>Geringfügig Beschäftigte</t>
  </si>
  <si>
    <t>Wie viele Prozent geringfügige Beschäftigung?</t>
  </si>
  <si>
    <t>09376 Schwandorf</t>
  </si>
  <si>
    <t>Steigerung %</t>
  </si>
  <si>
    <t>Amberg</t>
  </si>
  <si>
    <t>Weiden</t>
  </si>
  <si>
    <t>09371 Amberg-Sulzbach</t>
  </si>
  <si>
    <t xml:space="preserve"> Amberg-Sulzbach</t>
  </si>
  <si>
    <t>Neumarkt</t>
  </si>
  <si>
    <t>Neustadt</t>
  </si>
  <si>
    <t>Regensburg Landkreis</t>
  </si>
  <si>
    <t>Tirschenreuth</t>
  </si>
  <si>
    <t>Oberpfalz</t>
  </si>
  <si>
    <t>Deutschland</t>
  </si>
  <si>
    <t>Steigerung</t>
  </si>
  <si>
    <t>Unetschied absoulte Zahlen</t>
  </si>
  <si>
    <t>09373 Neumarkt i.d.OPf.</t>
  </si>
  <si>
    <t>09374 Neustadt a.d.Waldnaab</t>
  </si>
  <si>
    <t>09375 Regensburg</t>
  </si>
  <si>
    <t>09377 Tirschenreuth</t>
  </si>
  <si>
    <t>09361 Amberg, Stadt</t>
  </si>
  <si>
    <t>09362 Regensburg, Stadt</t>
  </si>
  <si>
    <t>09363 Weiden i.d.OPf., Stadt</t>
  </si>
  <si>
    <t>09372 Cham</t>
  </si>
  <si>
    <t>Unterschied zu Regensburg Stadt</t>
  </si>
  <si>
    <t>093 Oberpfalz</t>
  </si>
  <si>
    <t>09361000 Amberg, Stadt</t>
  </si>
  <si>
    <t>09362000 Regensburg, Stadt</t>
  </si>
  <si>
    <t>09363000 Weiden i.d.OPf., Stadt</t>
  </si>
  <si>
    <t>09371000 Amberg-Sulzbach</t>
  </si>
  <si>
    <t>09372000 Cham</t>
  </si>
  <si>
    <t>09373000 Neumarkt i.d.OPf.</t>
  </si>
  <si>
    <t>09374000 Neustadt a.d.Waldnaab</t>
  </si>
  <si>
    <t>09375000 Regensburg</t>
  </si>
  <si>
    <t>09376000 Schwandorf</t>
  </si>
  <si>
    <t>09377000 Tirschenreuth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</si>
</sst>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d\ mmmm\,\ yyyy;@"/>
    <numFmt numFmtId="167" formatCode="0.0%"/>
    <numFmt numFmtId="168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vertAlign val="subscript"/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vertAlign val="subscript"/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vertAlign val="superscript"/>
      <sz val="12"/>
      <name val="Calibri Light"/>
      <family val="2"/>
      <scheme val="maj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12"/>
      <name val="Calibri Light"/>
      <family val="2"/>
    </font>
    <font>
      <b/>
      <sz val="12"/>
      <color rgb="FFFF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6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3" fontId="1" fillId="0" borderId="16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0" fontId="9" fillId="0" borderId="0" xfId="0" applyFont="1"/>
    <xf numFmtId="1" fontId="1" fillId="0" borderId="5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1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/>
    <xf numFmtId="1" fontId="1" fillId="0" borderId="2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 indent="6"/>
    </xf>
    <xf numFmtId="0" fontId="1" fillId="0" borderId="0" xfId="0" applyFont="1" applyFill="1" applyBorder="1" applyAlignment="1">
      <alignment horizontal="left" vertical="center" wrapText="1" indent="5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0" xfId="0" applyFont="1" applyAlignment="1"/>
    <xf numFmtId="3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1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 indent="2"/>
    </xf>
    <xf numFmtId="0" fontId="3" fillId="3" borderId="4" xfId="0" applyFont="1" applyFill="1" applyBorder="1" applyAlignment="1">
      <alignment horizontal="left" vertical="top" wrapText="1"/>
    </xf>
    <xf numFmtId="165" fontId="1" fillId="0" borderId="7" xfId="0" applyNumberFormat="1" applyFont="1" applyBorder="1" applyAlignment="1">
      <alignment vertical="center" wrapText="1"/>
    </xf>
    <xf numFmtId="0" fontId="1" fillId="2" borderId="26" xfId="0" applyFont="1" applyFill="1" applyBorder="1" applyAlignment="1">
      <alignment horizontal="left" vertical="top" wrapText="1" indent="2"/>
    </xf>
    <xf numFmtId="165" fontId="1" fillId="0" borderId="7" xfId="0" applyNumberFormat="1" applyFont="1" applyBorder="1" applyAlignment="1">
      <alignment horizontal="right" vertic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wrapText="1"/>
    </xf>
    <xf numFmtId="2" fontId="1" fillId="0" borderId="42" xfId="0" applyNumberFormat="1" applyFont="1" applyBorder="1" applyAlignment="1">
      <alignment horizontal="right" vertical="top" wrapText="1"/>
    </xf>
    <xf numFmtId="2" fontId="1" fillId="0" borderId="42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2" fontId="1" fillId="0" borderId="45" xfId="0" applyNumberFormat="1" applyFont="1" applyBorder="1" applyAlignment="1">
      <alignment horizontal="right" wrapText="1"/>
    </xf>
    <xf numFmtId="3" fontId="1" fillId="0" borderId="45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 wrapText="1"/>
    </xf>
    <xf numFmtId="1" fontId="1" fillId="0" borderId="45" xfId="0" applyNumberFormat="1" applyFont="1" applyBorder="1" applyAlignment="1">
      <alignment horizontal="right" wrapText="1"/>
    </xf>
    <xf numFmtId="2" fontId="1" fillId="0" borderId="46" xfId="0" applyNumberFormat="1" applyFont="1" applyBorder="1" applyAlignment="1">
      <alignment horizontal="right" wrapText="1"/>
    </xf>
    <xf numFmtId="0" fontId="1" fillId="0" borderId="53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/>
    </xf>
    <xf numFmtId="0" fontId="1" fillId="0" borderId="53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0" fontId="1" fillId="0" borderId="47" xfId="0" applyFont="1" applyBorder="1" applyAlignment="1">
      <alignment horizontal="left" vertical="top" wrapText="1"/>
    </xf>
    <xf numFmtId="2" fontId="1" fillId="0" borderId="45" xfId="0" applyNumberFormat="1" applyFont="1" applyBorder="1" applyAlignment="1">
      <alignment horizontal="right" vertical="top" wrapText="1"/>
    </xf>
    <xf numFmtId="3" fontId="1" fillId="0" borderId="45" xfId="0" applyNumberFormat="1" applyFont="1" applyBorder="1" applyAlignment="1">
      <alignment horizontal="right" vertical="top" wrapText="1"/>
    </xf>
    <xf numFmtId="2" fontId="1" fillId="0" borderId="46" xfId="0" applyNumberFormat="1" applyFont="1" applyBorder="1" applyAlignment="1">
      <alignment horizontal="right" vertical="top" wrapText="1"/>
    </xf>
    <xf numFmtId="3" fontId="1" fillId="0" borderId="55" xfId="0" applyNumberFormat="1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3" fontId="1" fillId="0" borderId="51" xfId="0" applyNumberFormat="1" applyFont="1" applyBorder="1" applyAlignment="1">
      <alignment horizontal="right" vertical="top" wrapText="1"/>
    </xf>
    <xf numFmtId="0" fontId="3" fillId="0" borderId="64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3" fontId="1" fillId="0" borderId="55" xfId="0" applyNumberFormat="1" applyFont="1" applyBorder="1" applyAlignment="1">
      <alignment horizontal="right" vertical="center" wrapText="1"/>
    </xf>
    <xf numFmtId="0" fontId="3" fillId="0" borderId="64" xfId="0" applyFont="1" applyBorder="1" applyAlignment="1">
      <alignment horizontal="left" vertical="top" wrapText="1"/>
    </xf>
    <xf numFmtId="3" fontId="1" fillId="0" borderId="64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1" fillId="3" borderId="9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1" fontId="1" fillId="3" borderId="60" xfId="0" applyNumberFormat="1" applyFont="1" applyFill="1" applyBorder="1" applyAlignment="1">
      <alignment horizontal="center" vertical="top" wrapText="1"/>
    </xf>
    <xf numFmtId="1" fontId="1" fillId="3" borderId="61" xfId="0" applyNumberFormat="1" applyFont="1" applyFill="1" applyBorder="1" applyAlignment="1">
      <alignment horizontal="center" vertical="top" wrapText="1"/>
    </xf>
    <xf numFmtId="1" fontId="1" fillId="3" borderId="62" xfId="0" applyNumberFormat="1" applyFont="1" applyFill="1" applyBorder="1" applyAlignment="1">
      <alignment horizontal="center" vertical="top" wrapText="1"/>
    </xf>
    <xf numFmtId="1" fontId="1" fillId="3" borderId="63" xfId="0" applyNumberFormat="1" applyFont="1" applyFill="1" applyBorder="1" applyAlignment="1">
      <alignment horizontal="center" vertical="top" wrapText="1"/>
    </xf>
    <xf numFmtId="1" fontId="2" fillId="2" borderId="60" xfId="0" applyNumberFormat="1" applyFont="1" applyFill="1" applyBorder="1" applyAlignment="1">
      <alignment horizontal="center" vertical="top" wrapText="1"/>
    </xf>
    <xf numFmtId="1" fontId="2" fillId="2" borderId="61" xfId="0" applyNumberFormat="1" applyFont="1" applyFill="1" applyBorder="1" applyAlignment="1">
      <alignment horizontal="center" vertical="top" wrapText="1"/>
    </xf>
    <xf numFmtId="1" fontId="2" fillId="2" borderId="62" xfId="0" applyNumberFormat="1" applyFont="1" applyFill="1" applyBorder="1" applyAlignment="1">
      <alignment horizontal="center" vertical="top" wrapText="1"/>
    </xf>
    <xf numFmtId="1" fontId="2" fillId="2" borderId="63" xfId="0" applyNumberFormat="1" applyFont="1" applyFill="1" applyBorder="1" applyAlignment="1">
      <alignment horizontal="center" vertical="top" wrapText="1"/>
    </xf>
    <xf numFmtId="1" fontId="3" fillId="4" borderId="40" xfId="0" applyNumberFormat="1" applyFont="1" applyFill="1" applyBorder="1" applyAlignment="1">
      <alignment horizontal="center" vertical="top" wrapText="1"/>
    </xf>
    <xf numFmtId="1" fontId="3" fillId="4" borderId="11" xfId="0" applyNumberFormat="1" applyFont="1" applyFill="1" applyBorder="1" applyAlignment="1">
      <alignment horizontal="center" vertical="top" wrapText="1"/>
    </xf>
    <xf numFmtId="1" fontId="3" fillId="4" borderId="14" xfId="0" applyNumberFormat="1" applyFont="1" applyFill="1" applyBorder="1" applyAlignment="1">
      <alignment horizontal="center" vertical="top" wrapText="1"/>
    </xf>
    <xf numFmtId="1" fontId="3" fillId="4" borderId="32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center" wrapText="1"/>
    </xf>
    <xf numFmtId="0" fontId="6" fillId="0" borderId="0" xfId="0" applyFont="1"/>
    <xf numFmtId="1" fontId="1" fillId="0" borderId="15" xfId="0" applyNumberFormat="1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top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top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top" wrapText="1"/>
    </xf>
    <xf numFmtId="0" fontId="1" fillId="3" borderId="61" xfId="0" applyFont="1" applyFill="1" applyBorder="1" applyAlignment="1">
      <alignment horizontal="left" vertical="center" wrapText="1"/>
    </xf>
    <xf numFmtId="0" fontId="1" fillId="3" borderId="63" xfId="0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vertical="center" wrapText="1"/>
    </xf>
    <xf numFmtId="0" fontId="3" fillId="0" borderId="35" xfId="0" applyFont="1" applyBorder="1" applyAlignment="1">
      <alignment horizontal="left"/>
    </xf>
    <xf numFmtId="165" fontId="1" fillId="0" borderId="37" xfId="0" applyNumberFormat="1" applyFont="1" applyBorder="1" applyAlignment="1">
      <alignment horizontal="right" vertical="center" wrapText="1"/>
    </xf>
    <xf numFmtId="165" fontId="1" fillId="0" borderId="36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3" fontId="3" fillId="0" borderId="49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6" fillId="0" borderId="28" xfId="0" applyFont="1" applyBorder="1"/>
    <xf numFmtId="0" fontId="1" fillId="0" borderId="2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4" fillId="0" borderId="0" xfId="0" applyFont="1" applyBorder="1"/>
    <xf numFmtId="3" fontId="1" fillId="0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3" fontId="3" fillId="0" borderId="53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/>
    <xf numFmtId="0" fontId="5" fillId="0" borderId="3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Alignment="1">
      <alignment horizontal="left"/>
    </xf>
    <xf numFmtId="3" fontId="6" fillId="0" borderId="3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7" fontId="3" fillId="0" borderId="48" xfId="1" applyNumberFormat="1" applyFont="1" applyBorder="1"/>
    <xf numFmtId="167" fontId="3" fillId="0" borderId="53" xfId="1" applyNumberFormat="1" applyFont="1" applyBorder="1"/>
    <xf numFmtId="167" fontId="3" fillId="0" borderId="47" xfId="1" applyNumberFormat="1" applyFont="1" applyBorder="1"/>
    <xf numFmtId="167" fontId="6" fillId="0" borderId="48" xfId="1" applyNumberFormat="1" applyFont="1" applyBorder="1"/>
    <xf numFmtId="167" fontId="6" fillId="0" borderId="53" xfId="1" applyNumberFormat="1" applyFont="1" applyBorder="1"/>
    <xf numFmtId="167" fontId="3" fillId="0" borderId="34" xfId="1" applyNumberFormat="1" applyFont="1" applyBorder="1"/>
    <xf numFmtId="0" fontId="3" fillId="4" borderId="48" xfId="0" applyFont="1" applyFill="1" applyBorder="1"/>
    <xf numFmtId="0" fontId="3" fillId="4" borderId="53" xfId="0" applyFont="1" applyFill="1" applyBorder="1" applyAlignment="1">
      <alignment horizontal="center" wrapText="1"/>
    </xf>
    <xf numFmtId="0" fontId="3" fillId="4" borderId="47" xfId="0" applyFont="1" applyFill="1" applyBorder="1"/>
    <xf numFmtId="0" fontId="3" fillId="0" borderId="0" xfId="0" applyFont="1" applyAlignment="1">
      <alignment horizontal="left"/>
    </xf>
    <xf numFmtId="0" fontId="19" fillId="0" borderId="0" xfId="0" applyFont="1"/>
    <xf numFmtId="0" fontId="19" fillId="0" borderId="7" xfId="0" applyFont="1" applyBorder="1" applyAlignment="1">
      <alignment horizontal="right"/>
    </xf>
    <xf numFmtId="1" fontId="1" fillId="0" borderId="52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3" fontId="3" fillId="0" borderId="53" xfId="0" applyNumberFormat="1" applyFont="1" applyBorder="1" applyAlignment="1">
      <alignment horizontal="left"/>
    </xf>
    <xf numFmtId="3" fontId="3" fillId="0" borderId="47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0" fontId="3" fillId="0" borderId="48" xfId="1" applyNumberFormat="1" applyFont="1" applyBorder="1" applyAlignment="1">
      <alignment horizontal="right"/>
    </xf>
    <xf numFmtId="10" fontId="3" fillId="0" borderId="53" xfId="1" applyNumberFormat="1" applyFont="1" applyBorder="1" applyAlignment="1">
      <alignment horizontal="right"/>
    </xf>
    <xf numFmtId="10" fontId="3" fillId="0" borderId="47" xfId="1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0" xfId="0" applyFont="1"/>
    <xf numFmtId="0" fontId="12" fillId="0" borderId="0" xfId="0" applyFont="1"/>
    <xf numFmtId="0" fontId="12" fillId="0" borderId="7" xfId="0" applyFont="1" applyBorder="1" applyAlignment="1">
      <alignment horizontal="right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165" fontId="3" fillId="0" borderId="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18" fillId="0" borderId="0" xfId="0" applyFont="1" applyBorder="1"/>
    <xf numFmtId="3" fontId="18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1" fontId="18" fillId="0" borderId="0" xfId="0" applyNumberFormat="1" applyFont="1" applyBorder="1" applyAlignment="1">
      <alignment horizontal="right" vertical="center" wrapText="1"/>
    </xf>
    <xf numFmtId="0" fontId="3" fillId="0" borderId="53" xfId="0" applyFont="1" applyBorder="1" applyAlignment="1">
      <alignment horizontal="left" vertical="top" wrapText="1"/>
    </xf>
    <xf numFmtId="3" fontId="3" fillId="0" borderId="23" xfId="0" applyNumberFormat="1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15" xfId="0" applyNumberFormat="1" applyFont="1" applyBorder="1" applyAlignment="1">
      <alignment horizontal="right" vertical="top" wrapText="1"/>
    </xf>
    <xf numFmtId="2" fontId="3" fillId="0" borderId="42" xfId="0" applyNumberFormat="1" applyFont="1" applyBorder="1" applyAlignment="1">
      <alignment horizontal="right" vertical="top" wrapText="1"/>
    </xf>
    <xf numFmtId="0" fontId="20" fillId="0" borderId="0" xfId="0" applyFont="1"/>
    <xf numFmtId="3" fontId="3" fillId="0" borderId="2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65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165" fontId="3" fillId="0" borderId="29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2" fontId="18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165" fontId="1" fillId="0" borderId="37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165" fontId="1" fillId="0" borderId="36" xfId="0" applyNumberFormat="1" applyFont="1" applyBorder="1" applyAlignment="1">
      <alignment vertical="center" wrapText="1"/>
    </xf>
    <xf numFmtId="3" fontId="3" fillId="0" borderId="0" xfId="0" applyNumberFormat="1" applyFont="1" applyBorder="1" applyAlignment="1"/>
    <xf numFmtId="165" fontId="3" fillId="0" borderId="7" xfId="0" applyNumberFormat="1" applyFont="1" applyBorder="1" applyAlignment="1"/>
    <xf numFmtId="0" fontId="19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3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64" fontId="3" fillId="0" borderId="0" xfId="2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4" fontId="14" fillId="0" borderId="0" xfId="2" applyNumberFormat="1" applyFont="1" applyBorder="1" applyAlignment="1">
      <alignment horizontal="right"/>
    </xf>
    <xf numFmtId="164" fontId="3" fillId="0" borderId="37" xfId="2" applyNumberFormat="1" applyFont="1" applyBorder="1" applyAlignment="1">
      <alignment horizontal="right"/>
    </xf>
    <xf numFmtId="0" fontId="4" fillId="0" borderId="62" xfId="0" applyFont="1" applyBorder="1" applyAlignment="1">
      <alignment horizontal="right" vertical="center" wrapText="1"/>
    </xf>
    <xf numFmtId="0" fontId="1" fillId="0" borderId="61" xfId="0" applyFont="1" applyBorder="1" applyAlignment="1">
      <alignment horizontal="right" vertical="center" wrapText="1"/>
    </xf>
    <xf numFmtId="0" fontId="2" fillId="0" borderId="61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1" fillId="0" borderId="62" xfId="0" applyFont="1" applyBorder="1" applyAlignment="1">
      <alignment horizontal="right" vertical="center" wrapText="1"/>
    </xf>
    <xf numFmtId="164" fontId="1" fillId="0" borderId="37" xfId="2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 vertical="center" wrapText="1"/>
    </xf>
    <xf numFmtId="164" fontId="1" fillId="0" borderId="0" xfId="2" applyNumberFormat="1" applyFont="1" applyFill="1" applyBorder="1" applyAlignment="1">
      <alignment horizontal="right" vertical="center" wrapText="1"/>
    </xf>
    <xf numFmtId="165" fontId="1" fillId="0" borderId="7" xfId="0" applyNumberFormat="1" applyFont="1" applyFill="1" applyBorder="1" applyAlignment="1">
      <alignment horizontal="right" vertical="center" wrapText="1"/>
    </xf>
    <xf numFmtId="3" fontId="3" fillId="0" borderId="0" xfId="2" applyNumberFormat="1" applyFont="1" applyBorder="1" applyAlignment="1">
      <alignment horizontal="right"/>
    </xf>
    <xf numFmtId="10" fontId="12" fillId="0" borderId="0" xfId="1" applyNumberFormat="1" applyFont="1" applyBorder="1" applyAlignment="1">
      <alignment horizontal="right"/>
    </xf>
    <xf numFmtId="168" fontId="12" fillId="0" borderId="8" xfId="2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/>
    </xf>
    <xf numFmtId="3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4" fontId="19" fillId="0" borderId="0" xfId="2" applyNumberFormat="1" applyFont="1" applyAlignment="1">
      <alignment horizontal="right" vertical="center" wrapText="1"/>
    </xf>
    <xf numFmtId="165" fontId="19" fillId="0" borderId="7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164" fontId="12" fillId="0" borderId="0" xfId="2" applyNumberFormat="1" applyFont="1" applyAlignment="1">
      <alignment horizontal="right"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168" fontId="12" fillId="0" borderId="0" xfId="2" applyNumberFormat="1" applyFont="1" applyAlignment="1">
      <alignment horizontal="right" vertical="center" wrapText="1"/>
    </xf>
    <xf numFmtId="165" fontId="12" fillId="0" borderId="7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2" applyNumberFormat="1" applyFont="1" applyAlignment="1">
      <alignment horizontal="right"/>
    </xf>
    <xf numFmtId="1" fontId="19" fillId="0" borderId="0" xfId="0" applyNumberFormat="1" applyFont="1" applyAlignment="1">
      <alignment horizontal="right" vertical="center" wrapText="1"/>
    </xf>
    <xf numFmtId="10" fontId="2" fillId="0" borderId="0" xfId="1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8" fontId="19" fillId="0" borderId="0" xfId="2" applyNumberFormat="1" applyFont="1" applyAlignment="1">
      <alignment horizontal="right" vertical="center" wrapText="1"/>
    </xf>
    <xf numFmtId="165" fontId="19" fillId="0" borderId="7" xfId="0" applyNumberFormat="1" applyFont="1" applyBorder="1" applyAlignment="1">
      <alignment horizontal="right"/>
    </xf>
    <xf numFmtId="10" fontId="3" fillId="0" borderId="0" xfId="1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68" fontId="19" fillId="0" borderId="8" xfId="2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21" fillId="0" borderId="0" xfId="2" applyNumberFormat="1" applyFont="1" applyAlignment="1">
      <alignment horizontal="right" vertical="center" wrapText="1"/>
    </xf>
    <xf numFmtId="10" fontId="13" fillId="0" borderId="0" xfId="1" applyNumberFormat="1" applyFont="1" applyBorder="1" applyAlignment="1">
      <alignment horizontal="right"/>
    </xf>
    <xf numFmtId="10" fontId="22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63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/>
    <xf numFmtId="0" fontId="3" fillId="0" borderId="53" xfId="0" applyFont="1" applyFill="1" applyBorder="1" applyAlignment="1"/>
    <xf numFmtId="0" fontId="1" fillId="0" borderId="5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2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65" fontId="1" fillId="0" borderId="67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3" fillId="0" borderId="53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167" fontId="6" fillId="0" borderId="47" xfId="1" applyNumberFormat="1" applyFont="1" applyBorder="1"/>
    <xf numFmtId="3" fontId="5" fillId="0" borderId="2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3" fillId="0" borderId="47" xfId="0" applyFont="1" applyBorder="1"/>
    <xf numFmtId="3" fontId="3" fillId="0" borderId="53" xfId="0" applyNumberFormat="1" applyFont="1" applyBorder="1"/>
    <xf numFmtId="0" fontId="3" fillId="0" borderId="48" xfId="0" applyFont="1" applyBorder="1"/>
    <xf numFmtId="3" fontId="13" fillId="0" borderId="7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3" fontId="3" fillId="0" borderId="8" xfId="0" applyNumberFormat="1" applyFont="1" applyBorder="1" applyAlignment="1"/>
    <xf numFmtId="165" fontId="3" fillId="0" borderId="29" xfId="0" applyNumberFormat="1" applyFont="1" applyBorder="1" applyAlignment="1"/>
    <xf numFmtId="165" fontId="1" fillId="0" borderId="38" xfId="0" applyNumberFormat="1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13" fillId="0" borderId="7" xfId="0" applyNumberFormat="1" applyFont="1" applyBorder="1" applyAlignment="1">
      <alignment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167" fontId="3" fillId="0" borderId="0" xfId="1" applyNumberFormat="1" applyFont="1" applyBorder="1"/>
    <xf numFmtId="0" fontId="3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3" fontId="18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167" fontId="18" fillId="0" borderId="0" xfId="1" applyNumberFormat="1" applyFont="1" applyBorder="1"/>
    <xf numFmtId="1" fontId="1" fillId="0" borderId="0" xfId="0" applyNumberFormat="1" applyFont="1" applyBorder="1" applyAlignment="1">
      <alignment horizontal="right" wrapText="1"/>
    </xf>
    <xf numFmtId="3" fontId="1" fillId="0" borderId="44" xfId="0" applyNumberFormat="1" applyFont="1" applyBorder="1" applyAlignment="1">
      <alignment horizontal="right" vertical="top" wrapText="1"/>
    </xf>
    <xf numFmtId="2" fontId="1" fillId="0" borderId="29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left" vertical="top" wrapText="1"/>
    </xf>
    <xf numFmtId="167" fontId="13" fillId="0" borderId="53" xfId="1" applyNumberFormat="1" applyFont="1" applyBorder="1"/>
    <xf numFmtId="2" fontId="13" fillId="0" borderId="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3" fontId="3" fillId="0" borderId="2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29" xfId="0" applyNumberFormat="1" applyFont="1" applyBorder="1" applyAlignment="1">
      <alignment horizontal="right" wrapText="1"/>
    </xf>
    <xf numFmtId="165" fontId="3" fillId="0" borderId="8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10" fontId="13" fillId="0" borderId="53" xfId="1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4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65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1" xfId="0" applyFont="1" applyBorder="1" applyAlignment="1">
      <alignment horizontal="right" vertical="center" wrapText="1"/>
    </xf>
    <xf numFmtId="0" fontId="1" fillId="0" borderId="63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4" borderId="48" xfId="0" applyFont="1" applyFill="1" applyBorder="1" applyAlignment="1">
      <alignment horizontal="center" vertical="top" wrapText="1"/>
    </xf>
    <xf numFmtId="0" fontId="3" fillId="4" borderId="53" xfId="0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wrapText="1"/>
    </xf>
    <xf numFmtId="0" fontId="3" fillId="4" borderId="53" xfId="0" applyFont="1" applyFill="1" applyBorder="1" applyAlignment="1">
      <alignment horizontal="center" wrapText="1"/>
    </xf>
    <xf numFmtId="0" fontId="3" fillId="4" borderId="47" xfId="0" applyFont="1" applyFill="1" applyBorder="1" applyAlignment="1">
      <alignment horizontal="center" wrapText="1"/>
    </xf>
    <xf numFmtId="0" fontId="3" fillId="4" borderId="48" xfId="0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3" fillId="4" borderId="47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5" fillId="0" borderId="19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5" fillId="3" borderId="19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17" fontId="10" fillId="2" borderId="19" xfId="0" applyNumberFormat="1" applyFont="1" applyFill="1" applyBorder="1" applyAlignment="1">
      <alignment horizontal="center" vertical="top" wrapText="1"/>
    </xf>
    <xf numFmtId="17" fontId="10" fillId="2" borderId="24" xfId="0" applyNumberFormat="1" applyFont="1" applyFill="1" applyBorder="1" applyAlignment="1">
      <alignment horizontal="center" vertical="top" wrapText="1"/>
    </xf>
    <xf numFmtId="17" fontId="10" fillId="2" borderId="39" xfId="0" applyNumberFormat="1" applyFont="1" applyFill="1" applyBorder="1" applyAlignment="1">
      <alignment horizontal="center" vertical="top" wrapText="1"/>
    </xf>
    <xf numFmtId="17" fontId="6" fillId="4" borderId="19" xfId="0" applyNumberFormat="1" applyFont="1" applyFill="1" applyBorder="1" applyAlignment="1">
      <alignment horizontal="center" vertical="top" wrapText="1"/>
    </xf>
    <xf numFmtId="17" fontId="6" fillId="4" borderId="24" xfId="0" applyNumberFormat="1" applyFont="1" applyFill="1" applyBorder="1" applyAlignment="1">
      <alignment horizontal="center" vertical="top" wrapText="1"/>
    </xf>
    <xf numFmtId="17" fontId="6" fillId="4" borderId="39" xfId="0" applyNumberFormat="1" applyFont="1" applyFill="1" applyBorder="1" applyAlignment="1">
      <alignment horizontal="center" vertical="top" wrapText="1"/>
    </xf>
    <xf numFmtId="166" fontId="1" fillId="4" borderId="38" xfId="0" applyNumberFormat="1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166" fontId="1" fillId="4" borderId="30" xfId="0" applyNumberFormat="1" applyFont="1" applyFill="1" applyBorder="1" applyAlignment="1">
      <alignment horizontal="center" vertical="center" wrapText="1"/>
    </xf>
    <xf numFmtId="166" fontId="1" fillId="4" borderId="50" xfId="0" applyNumberFormat="1" applyFont="1" applyFill="1" applyBorder="1" applyAlignment="1">
      <alignment horizontal="center" vertical="center" wrapText="1"/>
    </xf>
    <xf numFmtId="166" fontId="1" fillId="4" borderId="42" xfId="0" applyNumberFormat="1" applyFont="1" applyFill="1" applyBorder="1" applyAlignment="1">
      <alignment horizontal="center" vertical="center" wrapText="1"/>
    </xf>
    <xf numFmtId="166" fontId="1" fillId="4" borderId="4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6" fontId="1" fillId="4" borderId="36" xfId="0" applyNumberFormat="1" applyFont="1" applyFill="1" applyBorder="1" applyAlignment="1">
      <alignment horizontal="center" vertical="center" wrapText="1"/>
    </xf>
    <xf numFmtId="166" fontId="1" fillId="4" borderId="7" xfId="0" applyNumberFormat="1" applyFont="1" applyFill="1" applyBorder="1" applyAlignment="1">
      <alignment horizontal="center" vertical="center" wrapText="1"/>
    </xf>
    <xf numFmtId="166" fontId="1" fillId="4" borderId="2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2" fillId="5" borderId="53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horizontal="left" vertic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1"/>
  <sheetViews>
    <sheetView zoomScale="70" zoomScaleNormal="70" workbookViewId="0">
      <selection activeCell="A2" sqref="A2:S2"/>
    </sheetView>
  </sheetViews>
  <sheetFormatPr baseColWidth="10" defaultColWidth="11.44140625" defaultRowHeight="15.6" x14ac:dyDescent="0.3"/>
  <cols>
    <col min="1" max="1" width="25.88671875" style="1" customWidth="1"/>
    <col min="2" max="2" width="11.44140625" style="107" bestFit="1" customWidth="1"/>
    <col min="3" max="4" width="15.44140625" style="2" bestFit="1" customWidth="1"/>
    <col min="5" max="5" width="6.88671875" style="2" bestFit="1" customWidth="1"/>
    <col min="6" max="6" width="19.33203125" style="361" customWidth="1"/>
    <col min="7" max="7" width="6.88671875" style="365" bestFit="1" customWidth="1"/>
    <col min="8" max="8" width="15.44140625" style="2" bestFit="1" customWidth="1"/>
    <col min="9" max="9" width="6.88671875" style="2" bestFit="1" customWidth="1"/>
    <col min="10" max="10" width="15.44140625" style="2" bestFit="1" customWidth="1"/>
    <col min="11" max="11" width="6.88671875" style="2" bestFit="1" customWidth="1"/>
    <col min="12" max="12" width="11.44140625" style="2" bestFit="1" customWidth="1"/>
    <col min="13" max="13" width="5.6640625" style="365" bestFit="1" customWidth="1"/>
    <col min="14" max="14" width="15.44140625" style="2" bestFit="1" customWidth="1"/>
    <col min="15" max="15" width="6.88671875" style="2" bestFit="1" customWidth="1"/>
    <col min="16" max="16" width="13.88671875" style="2" bestFit="1" customWidth="1"/>
    <col min="17" max="17" width="6.88671875" style="2" bestFit="1" customWidth="1"/>
    <col min="18" max="18" width="13.88671875" style="2" bestFit="1" customWidth="1"/>
    <col min="19" max="19" width="6.88671875" style="365" bestFit="1" customWidth="1"/>
    <col min="20" max="16384" width="11.44140625" style="1"/>
  </cols>
  <sheetData>
    <row r="1" spans="1:19" s="3" customFormat="1" x14ac:dyDescent="0.3">
      <c r="B1" s="292"/>
      <c r="C1" s="4"/>
      <c r="D1" s="4"/>
      <c r="E1" s="4"/>
      <c r="F1" s="31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01" customFormat="1" ht="18" x14ac:dyDescent="0.3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s="201" customFormat="1" ht="18" x14ac:dyDescent="0.35">
      <c r="A3" s="223"/>
      <c r="B3" s="291"/>
      <c r="C3" s="318"/>
      <c r="D3" s="318"/>
      <c r="E3" s="318"/>
      <c r="F3" s="319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</row>
    <row r="4" spans="1:19" s="473" customFormat="1" ht="18" x14ac:dyDescent="0.35">
      <c r="A4" s="474"/>
    </row>
    <row r="5" spans="1:19" s="3" customFormat="1" ht="16.2" thickBot="1" x14ac:dyDescent="0.35">
      <c r="B5" s="292"/>
      <c r="C5" s="4"/>
      <c r="D5" s="4"/>
      <c r="E5" s="4"/>
      <c r="F5" s="3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">
      <c r="A6" s="40"/>
      <c r="B6" s="205"/>
      <c r="C6" s="114"/>
      <c r="D6" s="114"/>
      <c r="E6" s="114"/>
      <c r="F6" s="320"/>
      <c r="G6" s="41"/>
      <c r="H6" s="475" t="s">
        <v>10</v>
      </c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6"/>
    </row>
    <row r="7" spans="1:19" ht="16.2" thickBot="1" x14ac:dyDescent="0.35">
      <c r="A7" s="43"/>
      <c r="C7" s="43"/>
      <c r="D7" s="4"/>
      <c r="E7" s="4"/>
      <c r="F7" s="317"/>
      <c r="G7" s="7"/>
      <c r="H7" s="477" t="s">
        <v>11</v>
      </c>
      <c r="I7" s="477"/>
      <c r="J7" s="477"/>
      <c r="K7" s="477"/>
      <c r="L7" s="477"/>
      <c r="M7" s="478"/>
      <c r="N7" s="477" t="s">
        <v>12</v>
      </c>
      <c r="O7" s="477"/>
      <c r="P7" s="477"/>
      <c r="Q7" s="477"/>
      <c r="R7" s="477"/>
      <c r="S7" s="478"/>
    </row>
    <row r="8" spans="1:19" x14ac:dyDescent="0.3">
      <c r="A8" s="185"/>
      <c r="B8" s="205"/>
      <c r="C8" s="481" t="s">
        <v>2</v>
      </c>
      <c r="D8" s="484" t="s">
        <v>3</v>
      </c>
      <c r="E8" s="484"/>
      <c r="F8" s="484"/>
      <c r="G8" s="485"/>
      <c r="H8" s="486" t="s">
        <v>4</v>
      </c>
      <c r="I8" s="487"/>
      <c r="J8" s="484" t="s">
        <v>3</v>
      </c>
      <c r="K8" s="484"/>
      <c r="L8" s="484"/>
      <c r="M8" s="485"/>
      <c r="N8" s="486" t="s">
        <v>4</v>
      </c>
      <c r="O8" s="487"/>
      <c r="P8" s="484" t="s">
        <v>3</v>
      </c>
      <c r="Q8" s="484"/>
      <c r="R8" s="484"/>
      <c r="S8" s="485"/>
    </row>
    <row r="9" spans="1:19" x14ac:dyDescent="0.3">
      <c r="A9" s="45"/>
      <c r="C9" s="482"/>
      <c r="D9" s="479" t="s">
        <v>5</v>
      </c>
      <c r="E9" s="479"/>
      <c r="F9" s="479" t="s">
        <v>6</v>
      </c>
      <c r="G9" s="480"/>
      <c r="H9" s="488"/>
      <c r="I9" s="489"/>
      <c r="J9" s="479" t="s">
        <v>5</v>
      </c>
      <c r="K9" s="479"/>
      <c r="L9" s="479" t="s">
        <v>6</v>
      </c>
      <c r="M9" s="480"/>
      <c r="N9" s="488"/>
      <c r="O9" s="489"/>
      <c r="P9" s="479" t="s">
        <v>5</v>
      </c>
      <c r="Q9" s="479"/>
      <c r="R9" s="479" t="s">
        <v>6</v>
      </c>
      <c r="S9" s="480"/>
    </row>
    <row r="10" spans="1:19" s="8" customFormat="1" ht="78.599999999999994" thickBot="1" x14ac:dyDescent="0.35">
      <c r="A10" s="81"/>
      <c r="B10" s="108"/>
      <c r="C10" s="483"/>
      <c r="D10" s="321" t="s">
        <v>14</v>
      </c>
      <c r="E10" s="322" t="s">
        <v>9</v>
      </c>
      <c r="F10" s="490" t="s">
        <v>7</v>
      </c>
      <c r="G10" s="491"/>
      <c r="H10" s="321" t="s">
        <v>14</v>
      </c>
      <c r="I10" s="322" t="s">
        <v>9</v>
      </c>
      <c r="J10" s="321" t="s">
        <v>14</v>
      </c>
      <c r="K10" s="323" t="s">
        <v>15</v>
      </c>
      <c r="L10" s="321" t="s">
        <v>14</v>
      </c>
      <c r="M10" s="324" t="s">
        <v>15</v>
      </c>
      <c r="N10" s="325" t="s">
        <v>8</v>
      </c>
      <c r="O10" s="322" t="s">
        <v>9</v>
      </c>
      <c r="P10" s="325" t="s">
        <v>8</v>
      </c>
      <c r="Q10" s="323" t="s">
        <v>16</v>
      </c>
      <c r="R10" s="325" t="s">
        <v>8</v>
      </c>
      <c r="S10" s="324" t="s">
        <v>16</v>
      </c>
    </row>
    <row r="11" spans="1:19" s="3" customFormat="1" x14ac:dyDescent="0.3">
      <c r="A11" s="315" t="s">
        <v>100</v>
      </c>
      <c r="B11" s="299">
        <v>2008</v>
      </c>
      <c r="C11" s="51">
        <v>33132366</v>
      </c>
      <c r="D11" s="52">
        <v>22092482</v>
      </c>
      <c r="E11" s="186">
        <v>66.7</v>
      </c>
      <c r="F11" s="326">
        <v>5458227</v>
      </c>
      <c r="G11" s="187">
        <v>16.5</v>
      </c>
      <c r="H11" s="52">
        <v>16938164</v>
      </c>
      <c r="I11" s="186">
        <v>51.1</v>
      </c>
      <c r="J11" s="52">
        <v>14039013</v>
      </c>
      <c r="K11" s="186">
        <v>82.9</v>
      </c>
      <c r="L11" s="52">
        <v>954327</v>
      </c>
      <c r="M11" s="187">
        <v>5.6</v>
      </c>
      <c r="N11" s="52">
        <v>16194202</v>
      </c>
      <c r="O11" s="186">
        <v>48.9</v>
      </c>
      <c r="P11" s="52">
        <v>8053469</v>
      </c>
      <c r="Q11" s="186">
        <v>49.7</v>
      </c>
      <c r="R11" s="52">
        <v>4503900</v>
      </c>
      <c r="S11" s="187">
        <v>27.8</v>
      </c>
    </row>
    <row r="12" spans="1:19" s="3" customFormat="1" x14ac:dyDescent="0.3">
      <c r="A12" s="45" t="s">
        <v>100</v>
      </c>
      <c r="B12" s="107">
        <v>2019</v>
      </c>
      <c r="C12" s="327">
        <v>38302144</v>
      </c>
      <c r="D12" s="111">
        <v>23859919</v>
      </c>
      <c r="E12" s="328">
        <v>62.3</v>
      </c>
      <c r="F12" s="317">
        <v>9547342</v>
      </c>
      <c r="G12" s="329">
        <v>24.9</v>
      </c>
      <c r="H12" s="111">
        <v>19908071</v>
      </c>
      <c r="I12" s="328">
        <v>52</v>
      </c>
      <c r="J12" s="111">
        <v>15909934</v>
      </c>
      <c r="K12" s="328">
        <v>79.900000000000006</v>
      </c>
      <c r="L12" s="111">
        <v>2078157</v>
      </c>
      <c r="M12" s="329">
        <v>10.4</v>
      </c>
      <c r="N12" s="111">
        <v>18394073</v>
      </c>
      <c r="O12" s="328">
        <v>48</v>
      </c>
      <c r="P12" s="111">
        <v>7949985</v>
      </c>
      <c r="Q12" s="328">
        <v>43.2</v>
      </c>
      <c r="R12" s="111">
        <v>7469185</v>
      </c>
      <c r="S12" s="329">
        <v>40.6</v>
      </c>
    </row>
    <row r="13" spans="1:19" s="3" customFormat="1" x14ac:dyDescent="0.3">
      <c r="A13" s="45"/>
      <c r="B13" s="107"/>
      <c r="C13" s="327"/>
      <c r="D13" s="111"/>
      <c r="E13" s="328"/>
      <c r="F13" s="356">
        <f>((F12-F11)/F11)</f>
        <v>0.74916543412357162</v>
      </c>
      <c r="G13" s="329"/>
      <c r="H13" s="111"/>
      <c r="I13" s="328"/>
      <c r="J13" s="111"/>
      <c r="K13" s="328"/>
      <c r="L13" s="111"/>
      <c r="M13" s="329"/>
      <c r="N13" s="111"/>
      <c r="O13" s="328"/>
      <c r="P13" s="111"/>
      <c r="Q13" s="328"/>
      <c r="R13" s="111"/>
      <c r="S13" s="329"/>
    </row>
    <row r="14" spans="1:19" s="3" customFormat="1" x14ac:dyDescent="0.3">
      <c r="A14" s="45"/>
      <c r="B14" s="107"/>
      <c r="C14" s="43"/>
      <c r="D14" s="4"/>
      <c r="E14" s="328"/>
      <c r="F14" s="317"/>
      <c r="G14" s="7"/>
      <c r="H14" s="4"/>
      <c r="I14" s="4"/>
      <c r="J14" s="4"/>
      <c r="K14" s="4"/>
      <c r="L14" s="4"/>
      <c r="M14" s="7"/>
      <c r="N14" s="4"/>
      <c r="O14" s="4"/>
      <c r="P14" s="4"/>
      <c r="Q14" s="4"/>
      <c r="R14" s="4"/>
      <c r="S14" s="7"/>
    </row>
    <row r="15" spans="1:19" s="3" customFormat="1" x14ac:dyDescent="0.3">
      <c r="A15" s="45" t="s">
        <v>13</v>
      </c>
      <c r="B15" s="157">
        <v>2008</v>
      </c>
      <c r="C15" s="197">
        <v>5367924</v>
      </c>
      <c r="D15" s="56">
        <v>3620818</v>
      </c>
      <c r="E15" s="330">
        <v>67.5</v>
      </c>
      <c r="F15" s="331">
        <v>892057</v>
      </c>
      <c r="G15" s="332">
        <v>16.600000000000001</v>
      </c>
      <c r="H15" s="56">
        <v>2742021</v>
      </c>
      <c r="I15" s="330">
        <v>51.1</v>
      </c>
      <c r="J15" s="56">
        <v>2323932</v>
      </c>
      <c r="K15" s="330">
        <v>84.8</v>
      </c>
      <c r="L15" s="56">
        <v>150595</v>
      </c>
      <c r="M15" s="332">
        <v>5.5</v>
      </c>
      <c r="N15" s="56">
        <v>2625903</v>
      </c>
      <c r="O15" s="330">
        <v>48.9</v>
      </c>
      <c r="P15" s="56">
        <v>1296886</v>
      </c>
      <c r="Q15" s="330">
        <v>49.4</v>
      </c>
      <c r="R15" s="56">
        <v>741462</v>
      </c>
      <c r="S15" s="332">
        <v>28.2</v>
      </c>
    </row>
    <row r="16" spans="1:19" s="3" customFormat="1" x14ac:dyDescent="0.3">
      <c r="A16" s="45" t="s">
        <v>13</v>
      </c>
      <c r="B16" s="107">
        <v>2019</v>
      </c>
      <c r="C16" s="56">
        <v>6489173</v>
      </c>
      <c r="D16" s="56">
        <v>4138084</v>
      </c>
      <c r="E16" s="330">
        <v>63.8</v>
      </c>
      <c r="F16" s="331">
        <v>1564766</v>
      </c>
      <c r="G16" s="332">
        <v>24.1</v>
      </c>
      <c r="H16" s="56">
        <v>3382401</v>
      </c>
      <c r="I16" s="330">
        <v>52.1</v>
      </c>
      <c r="J16" s="56">
        <v>2792952</v>
      </c>
      <c r="K16" s="330">
        <v>82.6</v>
      </c>
      <c r="L16" s="56">
        <v>306041</v>
      </c>
      <c r="M16" s="332">
        <v>9</v>
      </c>
      <c r="N16" s="56">
        <v>3106772</v>
      </c>
      <c r="O16" s="330">
        <v>47.9</v>
      </c>
      <c r="P16" s="56">
        <v>1345132</v>
      </c>
      <c r="Q16" s="330">
        <v>43.3</v>
      </c>
      <c r="R16" s="56">
        <v>1258725</v>
      </c>
      <c r="S16" s="332">
        <v>40.5</v>
      </c>
    </row>
    <row r="17" spans="1:19" s="3" customFormat="1" x14ac:dyDescent="0.3">
      <c r="A17" s="292"/>
      <c r="B17" s="107"/>
      <c r="C17" s="4"/>
      <c r="D17" s="4"/>
      <c r="E17" s="4"/>
      <c r="F17" s="356">
        <f>((F16-F15)/F15)</f>
        <v>0.75410988311285043</v>
      </c>
      <c r="G17" s="7"/>
      <c r="H17" s="4"/>
      <c r="I17" s="4"/>
      <c r="J17" s="4"/>
      <c r="K17" s="4"/>
      <c r="L17" s="4"/>
      <c r="M17" s="7"/>
      <c r="N17" s="4"/>
      <c r="O17" s="4"/>
      <c r="P17" s="4"/>
      <c r="Q17" s="4"/>
      <c r="R17" s="4"/>
      <c r="S17" s="7"/>
    </row>
    <row r="18" spans="1:19" s="3" customFormat="1" x14ac:dyDescent="0.3">
      <c r="A18" s="292"/>
      <c r="B18" s="107"/>
      <c r="C18" s="4"/>
      <c r="D18" s="4"/>
      <c r="E18" s="4"/>
      <c r="F18" s="317"/>
      <c r="G18" s="7"/>
      <c r="H18" s="4"/>
      <c r="I18" s="4"/>
      <c r="J18" s="4"/>
      <c r="K18" s="4"/>
      <c r="L18" s="4"/>
      <c r="M18" s="7"/>
      <c r="N18" s="4"/>
      <c r="O18" s="4"/>
      <c r="P18" s="4"/>
      <c r="Q18" s="4"/>
      <c r="R18" s="4"/>
      <c r="S18" s="7"/>
    </row>
    <row r="19" spans="1:19" s="3" customFormat="1" x14ac:dyDescent="0.3">
      <c r="A19" s="45" t="s">
        <v>99</v>
      </c>
      <c r="B19" s="107"/>
      <c r="C19" s="111">
        <v>451449</v>
      </c>
      <c r="D19" s="111">
        <v>298625</v>
      </c>
      <c r="E19" s="328">
        <v>66.099999999999994</v>
      </c>
      <c r="F19" s="333">
        <v>75916</v>
      </c>
      <c r="G19" s="329">
        <v>16.8</v>
      </c>
      <c r="H19" s="111">
        <v>232590</v>
      </c>
      <c r="I19" s="328">
        <v>51.5</v>
      </c>
      <c r="J19" s="111">
        <v>199186</v>
      </c>
      <c r="K19" s="328">
        <v>85.6</v>
      </c>
      <c r="L19" s="111">
        <v>11672</v>
      </c>
      <c r="M19" s="329">
        <v>5</v>
      </c>
      <c r="N19" s="111">
        <v>218859</v>
      </c>
      <c r="O19" s="328">
        <v>48.5</v>
      </c>
      <c r="P19" s="111">
        <v>99439</v>
      </c>
      <c r="Q19" s="328">
        <v>45.4</v>
      </c>
      <c r="R19" s="111">
        <v>64244</v>
      </c>
      <c r="S19" s="329">
        <v>29.4</v>
      </c>
    </row>
    <row r="20" spans="1:19" s="3" customFormat="1" x14ac:dyDescent="0.3">
      <c r="A20" s="45" t="s">
        <v>99</v>
      </c>
      <c r="B20" s="107"/>
      <c r="C20" s="111">
        <v>551155</v>
      </c>
      <c r="D20" s="111">
        <v>347682</v>
      </c>
      <c r="E20" s="328">
        <v>63.1</v>
      </c>
      <c r="F20" s="333">
        <v>133074</v>
      </c>
      <c r="G20" s="329">
        <v>24.1</v>
      </c>
      <c r="H20" s="111">
        <v>288240</v>
      </c>
      <c r="I20" s="328">
        <v>52.3</v>
      </c>
      <c r="J20" s="111">
        <v>241734</v>
      </c>
      <c r="K20" s="328">
        <v>83.9</v>
      </c>
      <c r="L20" s="111">
        <v>22980</v>
      </c>
      <c r="M20" s="329">
        <v>8</v>
      </c>
      <c r="N20" s="111">
        <v>262915</v>
      </c>
      <c r="O20" s="328">
        <v>47.7</v>
      </c>
      <c r="P20" s="111">
        <v>105948</v>
      </c>
      <c r="Q20" s="328">
        <v>40.299999999999997</v>
      </c>
      <c r="R20" s="111">
        <v>110094</v>
      </c>
      <c r="S20" s="329">
        <v>41.9</v>
      </c>
    </row>
    <row r="21" spans="1:19" s="3" customFormat="1" x14ac:dyDescent="0.3">
      <c r="A21" s="3" t="s">
        <v>101</v>
      </c>
      <c r="B21" s="107"/>
      <c r="C21" s="4"/>
      <c r="D21" s="4"/>
      <c r="E21" s="4"/>
      <c r="F21" s="334">
        <f>((F20-F19)/F19)</f>
        <v>0.75291111228199592</v>
      </c>
      <c r="G21" s="7"/>
      <c r="H21" s="4"/>
      <c r="I21" s="4"/>
      <c r="J21" s="4"/>
      <c r="K21" s="4"/>
      <c r="L21" s="4"/>
      <c r="M21" s="7"/>
      <c r="N21" s="4"/>
      <c r="O21" s="4"/>
      <c r="P21" s="4"/>
      <c r="Q21" s="4"/>
      <c r="R21" s="4"/>
      <c r="S21" s="7"/>
    </row>
    <row r="22" spans="1:19" s="3" customFormat="1" ht="16.2" thickBot="1" x14ac:dyDescent="0.35">
      <c r="A22" s="81" t="s">
        <v>102</v>
      </c>
      <c r="B22" s="108"/>
      <c r="C22" s="110"/>
      <c r="D22" s="110"/>
      <c r="E22" s="110"/>
      <c r="F22" s="335">
        <f>F20-F19</f>
        <v>57158</v>
      </c>
      <c r="G22" s="336"/>
      <c r="H22" s="110"/>
      <c r="I22" s="110"/>
      <c r="J22" s="110"/>
      <c r="K22" s="110"/>
      <c r="L22" s="110"/>
      <c r="M22" s="336"/>
      <c r="N22" s="110"/>
      <c r="O22" s="110"/>
      <c r="P22" s="110"/>
      <c r="Q22" s="110"/>
      <c r="R22" s="110"/>
      <c r="S22" s="336"/>
    </row>
    <row r="23" spans="1:19" s="3" customFormat="1" x14ac:dyDescent="0.3">
      <c r="A23" s="45"/>
      <c r="B23" s="107"/>
      <c r="C23" s="4"/>
      <c r="D23" s="4"/>
      <c r="E23" s="4"/>
      <c r="F23" s="317"/>
      <c r="G23" s="7"/>
      <c r="H23" s="4"/>
      <c r="I23" s="4"/>
      <c r="J23" s="4"/>
      <c r="K23" s="4"/>
      <c r="L23" s="4"/>
      <c r="M23" s="7"/>
      <c r="N23" s="4"/>
      <c r="O23" s="4"/>
      <c r="P23" s="4"/>
      <c r="Q23" s="4"/>
      <c r="R23" s="4"/>
      <c r="S23" s="41"/>
    </row>
    <row r="24" spans="1:19" s="3" customFormat="1" x14ac:dyDescent="0.3">
      <c r="A24" s="45"/>
      <c r="B24" s="107"/>
      <c r="C24" s="4"/>
      <c r="D24" s="4"/>
      <c r="E24" s="4"/>
      <c r="F24" s="317"/>
      <c r="G24" s="7"/>
      <c r="H24" s="4"/>
      <c r="I24" s="4"/>
      <c r="J24" s="4"/>
      <c r="K24" s="4"/>
      <c r="L24" s="4"/>
      <c r="M24" s="7"/>
      <c r="N24" s="4"/>
      <c r="O24" s="4"/>
      <c r="P24" s="4"/>
      <c r="Q24" s="4"/>
      <c r="R24" s="4"/>
      <c r="S24" s="7"/>
    </row>
    <row r="25" spans="1:19" x14ac:dyDescent="0.3">
      <c r="A25" s="239" t="s">
        <v>84</v>
      </c>
      <c r="B25" s="311">
        <v>2008</v>
      </c>
      <c r="C25" s="337">
        <v>114473</v>
      </c>
      <c r="D25" s="337">
        <v>75461</v>
      </c>
      <c r="E25" s="338">
        <v>65.900000000000006</v>
      </c>
      <c r="F25" s="339">
        <v>21873</v>
      </c>
      <c r="G25" s="340">
        <v>19.100000000000001</v>
      </c>
      <c r="H25" s="337">
        <v>59332</v>
      </c>
      <c r="I25" s="338">
        <v>51.8</v>
      </c>
      <c r="J25" s="337">
        <v>49027</v>
      </c>
      <c r="K25" s="338">
        <v>82.6</v>
      </c>
      <c r="L25" s="337">
        <v>4722</v>
      </c>
      <c r="M25" s="340">
        <v>8</v>
      </c>
      <c r="N25" s="337">
        <v>55141</v>
      </c>
      <c r="O25" s="338">
        <v>48.2</v>
      </c>
      <c r="P25" s="337">
        <v>26434</v>
      </c>
      <c r="Q25" s="338">
        <v>47.9</v>
      </c>
      <c r="R25" s="337">
        <v>17151</v>
      </c>
      <c r="S25" s="340">
        <v>31.1</v>
      </c>
    </row>
    <row r="26" spans="1:19" s="256" customFormat="1" x14ac:dyDescent="0.3">
      <c r="A26" s="256" t="s">
        <v>84</v>
      </c>
      <c r="B26" s="312">
        <v>2019</v>
      </c>
      <c r="C26" s="341">
        <v>142092</v>
      </c>
      <c r="D26" s="341">
        <v>88950</v>
      </c>
      <c r="E26" s="342">
        <v>62.6</v>
      </c>
      <c r="F26" s="343">
        <v>36632</v>
      </c>
      <c r="G26" s="344">
        <v>25.8</v>
      </c>
      <c r="H26" s="341">
        <v>72945</v>
      </c>
      <c r="I26" s="342">
        <v>51.3</v>
      </c>
      <c r="J26" s="341">
        <v>58304</v>
      </c>
      <c r="K26" s="342">
        <v>79.900000000000006</v>
      </c>
      <c r="L26" s="341">
        <v>8368</v>
      </c>
      <c r="M26" s="344">
        <v>11.5</v>
      </c>
      <c r="N26" s="341">
        <v>69147</v>
      </c>
      <c r="O26" s="342">
        <v>48.7</v>
      </c>
      <c r="P26" s="341">
        <v>30646</v>
      </c>
      <c r="Q26" s="342">
        <v>44.3</v>
      </c>
      <c r="R26" s="341">
        <v>28264</v>
      </c>
      <c r="S26" s="344">
        <v>40.9</v>
      </c>
    </row>
    <row r="27" spans="1:19" s="256" customFormat="1" x14ac:dyDescent="0.3">
      <c r="A27" s="239" t="s">
        <v>90</v>
      </c>
      <c r="B27" s="312"/>
      <c r="C27" s="345"/>
      <c r="D27" s="345"/>
      <c r="E27" s="345"/>
      <c r="F27" s="334">
        <f>((F26-F25)/F25)</f>
        <v>0.67475883509349421</v>
      </c>
      <c r="G27" s="257"/>
      <c r="H27" s="345"/>
      <c r="I27" s="345"/>
      <c r="J27" s="345"/>
      <c r="K27" s="345"/>
      <c r="L27" s="334">
        <f>((L26-L25)/L25)</f>
        <v>0.77213045319779749</v>
      </c>
      <c r="M27" s="257"/>
      <c r="N27" s="345"/>
      <c r="O27" s="345"/>
      <c r="P27" s="345"/>
      <c r="Q27" s="345"/>
      <c r="R27" s="334">
        <f>((R26-R25)/R25)</f>
        <v>0.64795055681884439</v>
      </c>
      <c r="S27" s="257"/>
    </row>
    <row r="28" spans="1:19" s="256" customFormat="1" x14ac:dyDescent="0.3">
      <c r="B28" s="312"/>
      <c r="C28" s="345"/>
      <c r="D28" s="345"/>
      <c r="E28" s="346"/>
      <c r="F28" s="347">
        <f>F26-F25</f>
        <v>14759</v>
      </c>
      <c r="G28" s="348">
        <v>6.7</v>
      </c>
      <c r="H28" s="345"/>
      <c r="I28" s="346"/>
      <c r="J28" s="345"/>
      <c r="K28" s="346"/>
      <c r="L28" s="345"/>
      <c r="M28" s="348"/>
      <c r="N28" s="345"/>
      <c r="O28" s="346"/>
      <c r="P28" s="345"/>
      <c r="Q28" s="346"/>
      <c r="R28" s="345"/>
      <c r="S28" s="348"/>
    </row>
    <row r="29" spans="1:19" x14ac:dyDescent="0.3">
      <c r="A29" s="239"/>
      <c r="B29" s="311"/>
      <c r="C29" s="349"/>
      <c r="D29" s="349"/>
      <c r="E29" s="349"/>
      <c r="F29" s="350"/>
      <c r="G29" s="240"/>
      <c r="H29" s="349"/>
      <c r="I29" s="349"/>
      <c r="J29" s="349"/>
      <c r="K29" s="349"/>
      <c r="L29" s="349"/>
      <c r="M29" s="240"/>
      <c r="N29" s="349"/>
      <c r="O29" s="349"/>
      <c r="P29" s="349"/>
      <c r="Q29" s="349"/>
      <c r="R29" s="349"/>
      <c r="S29" s="240"/>
    </row>
    <row r="30" spans="1:19" x14ac:dyDescent="0.3">
      <c r="A30" s="239" t="s">
        <v>85</v>
      </c>
      <c r="B30" s="311">
        <v>2008</v>
      </c>
      <c r="C30" s="337">
        <v>50967</v>
      </c>
      <c r="D30" s="337">
        <v>34084</v>
      </c>
      <c r="E30" s="338">
        <v>66.900000000000006</v>
      </c>
      <c r="F30" s="339">
        <v>7788</v>
      </c>
      <c r="G30" s="340">
        <v>15.3</v>
      </c>
      <c r="H30" s="337">
        <v>25378</v>
      </c>
      <c r="I30" s="338">
        <v>49.8</v>
      </c>
      <c r="J30" s="337">
        <v>22216</v>
      </c>
      <c r="K30" s="338">
        <v>87.5</v>
      </c>
      <c r="L30" s="351">
        <v>904</v>
      </c>
      <c r="M30" s="340">
        <v>3.6</v>
      </c>
      <c r="N30" s="337">
        <v>25589</v>
      </c>
      <c r="O30" s="338">
        <v>50.2</v>
      </c>
      <c r="P30" s="337">
        <v>11868</v>
      </c>
      <c r="Q30" s="338">
        <v>46.4</v>
      </c>
      <c r="R30" s="337">
        <v>6884</v>
      </c>
      <c r="S30" s="340">
        <v>26.9</v>
      </c>
    </row>
    <row r="31" spans="1:19" x14ac:dyDescent="0.3">
      <c r="A31" s="239" t="s">
        <v>85</v>
      </c>
      <c r="B31" s="311">
        <v>2019</v>
      </c>
      <c r="C31" s="337">
        <v>62415</v>
      </c>
      <c r="D31" s="337">
        <v>38376</v>
      </c>
      <c r="E31" s="338">
        <v>61.5</v>
      </c>
      <c r="F31" s="366">
        <v>15506</v>
      </c>
      <c r="G31" s="340">
        <v>24.8</v>
      </c>
      <c r="H31" s="337">
        <v>32097</v>
      </c>
      <c r="I31" s="338">
        <v>51.4</v>
      </c>
      <c r="J31" s="337">
        <v>27025</v>
      </c>
      <c r="K31" s="338">
        <v>84.2</v>
      </c>
      <c r="L31" s="337">
        <v>2575</v>
      </c>
      <c r="M31" s="340">
        <v>8</v>
      </c>
      <c r="N31" s="337">
        <v>30318</v>
      </c>
      <c r="O31" s="338">
        <v>48.6</v>
      </c>
      <c r="P31" s="337">
        <v>11351</v>
      </c>
      <c r="Q31" s="338">
        <v>37.4</v>
      </c>
      <c r="R31" s="337">
        <v>12931</v>
      </c>
      <c r="S31" s="340">
        <v>42.7</v>
      </c>
    </row>
    <row r="32" spans="1:19" x14ac:dyDescent="0.3">
      <c r="A32" s="239" t="s">
        <v>90</v>
      </c>
      <c r="B32" s="311"/>
      <c r="C32" s="349"/>
      <c r="D32" s="349"/>
      <c r="E32" s="349"/>
      <c r="F32" s="367">
        <f>((F31-F30)/F30)</f>
        <v>0.9910118130457114</v>
      </c>
      <c r="G32" s="240"/>
      <c r="H32" s="349"/>
      <c r="I32" s="349"/>
      <c r="J32" s="349"/>
      <c r="K32" s="349"/>
      <c r="L32" s="368">
        <f>((L31-L30)/L30)</f>
        <v>1.8484513274336283</v>
      </c>
      <c r="M32" s="240"/>
      <c r="N32" s="349"/>
      <c r="O32" s="349"/>
      <c r="P32" s="349"/>
      <c r="Q32" s="349"/>
      <c r="R32" s="334">
        <f>((R31-R30)/R30)</f>
        <v>0.87841371295758275</v>
      </c>
      <c r="S32" s="240"/>
    </row>
    <row r="33" spans="1:19" x14ac:dyDescent="0.3">
      <c r="A33" s="239"/>
      <c r="B33" s="311"/>
      <c r="C33" s="349"/>
      <c r="D33" s="349"/>
      <c r="E33" s="353"/>
      <c r="F33" s="354">
        <f>F31-F30</f>
        <v>7718</v>
      </c>
      <c r="G33" s="355"/>
      <c r="H33" s="349"/>
      <c r="I33" s="353"/>
      <c r="J33" s="349"/>
      <c r="K33" s="353"/>
      <c r="L33" s="354">
        <f>L31-L30</f>
        <v>1671</v>
      </c>
      <c r="M33" s="355"/>
      <c r="N33" s="349"/>
      <c r="O33" s="353"/>
      <c r="P33" s="349"/>
      <c r="Q33" s="353"/>
      <c r="R33" s="349"/>
      <c r="S33" s="355"/>
    </row>
    <row r="34" spans="1:19" x14ac:dyDescent="0.3">
      <c r="A34" s="239"/>
      <c r="B34" s="311"/>
      <c r="C34" s="349"/>
      <c r="D34" s="349"/>
      <c r="E34" s="349"/>
      <c r="F34" s="350"/>
      <c r="G34" s="240"/>
      <c r="H34" s="349"/>
      <c r="I34" s="349"/>
      <c r="J34" s="349"/>
      <c r="K34" s="349"/>
      <c r="L34" s="349"/>
      <c r="M34" s="240"/>
      <c r="N34" s="349"/>
      <c r="O34" s="349"/>
      <c r="P34" s="349"/>
      <c r="Q34" s="349"/>
      <c r="R34" s="349"/>
      <c r="S34" s="240"/>
    </row>
    <row r="35" spans="1:19" x14ac:dyDescent="0.3">
      <c r="A35" s="239" t="s">
        <v>86</v>
      </c>
      <c r="B35" s="311">
        <v>2008</v>
      </c>
      <c r="C35" s="337">
        <v>54433</v>
      </c>
      <c r="D35" s="337">
        <v>37402</v>
      </c>
      <c r="E35" s="338">
        <v>68.7</v>
      </c>
      <c r="F35" s="339">
        <v>8102</v>
      </c>
      <c r="G35" s="340">
        <v>14.9</v>
      </c>
      <c r="H35" s="337">
        <v>29122</v>
      </c>
      <c r="I35" s="338">
        <v>53.5</v>
      </c>
      <c r="J35" s="337">
        <v>25658</v>
      </c>
      <c r="K35" s="338">
        <v>88.1</v>
      </c>
      <c r="L35" s="337">
        <v>1128</v>
      </c>
      <c r="M35" s="340">
        <v>3.9</v>
      </c>
      <c r="N35" s="337">
        <v>25311</v>
      </c>
      <c r="O35" s="338">
        <v>46.5</v>
      </c>
      <c r="P35" s="337">
        <v>11744</v>
      </c>
      <c r="Q35" s="338">
        <v>46.4</v>
      </c>
      <c r="R35" s="337">
        <v>6974</v>
      </c>
      <c r="S35" s="340">
        <v>27.6</v>
      </c>
    </row>
    <row r="36" spans="1:19" x14ac:dyDescent="0.3">
      <c r="A36" s="239" t="s">
        <v>86</v>
      </c>
      <c r="B36" s="311">
        <v>2019</v>
      </c>
      <c r="C36" s="337">
        <v>64911</v>
      </c>
      <c r="D36" s="337">
        <v>42769</v>
      </c>
      <c r="E36" s="338">
        <v>65.900000000000006</v>
      </c>
      <c r="F36" s="339">
        <v>13861</v>
      </c>
      <c r="G36" s="340">
        <v>21.4</v>
      </c>
      <c r="H36" s="337">
        <v>34982</v>
      </c>
      <c r="I36" s="338">
        <v>53.9</v>
      </c>
      <c r="J36" s="337">
        <v>30304</v>
      </c>
      <c r="K36" s="338">
        <v>86.6</v>
      </c>
      <c r="L36" s="337">
        <v>2098</v>
      </c>
      <c r="M36" s="340">
        <v>6</v>
      </c>
      <c r="N36" s="337">
        <v>29929</v>
      </c>
      <c r="O36" s="338">
        <v>46.1</v>
      </c>
      <c r="P36" s="337">
        <v>12465</v>
      </c>
      <c r="Q36" s="338">
        <v>41.6</v>
      </c>
      <c r="R36" s="337">
        <v>11763</v>
      </c>
      <c r="S36" s="340">
        <v>39.299999999999997</v>
      </c>
    </row>
    <row r="37" spans="1:19" x14ac:dyDescent="0.3">
      <c r="A37" s="239" t="s">
        <v>90</v>
      </c>
      <c r="B37" s="311"/>
      <c r="C37" s="349"/>
      <c r="D37" s="349"/>
      <c r="E37" s="349"/>
      <c r="F37" s="356">
        <f>((F36-F35)/F35)</f>
        <v>0.71081214514934588</v>
      </c>
      <c r="G37" s="240"/>
      <c r="H37" s="349"/>
      <c r="I37" s="349"/>
      <c r="J37" s="349"/>
      <c r="K37" s="349"/>
      <c r="L37" s="334">
        <f>((L36-L35)/L35)</f>
        <v>0.85992907801418439</v>
      </c>
      <c r="M37" s="240"/>
      <c r="N37" s="349"/>
      <c r="O37" s="349"/>
      <c r="P37" s="349"/>
      <c r="Q37" s="349"/>
      <c r="R37" s="334">
        <f>((R36-R35)/R35)</f>
        <v>0.6866934327502151</v>
      </c>
      <c r="S37" s="240"/>
    </row>
    <row r="38" spans="1:19" x14ac:dyDescent="0.3">
      <c r="A38" s="239"/>
      <c r="B38" s="311"/>
      <c r="C38" s="349"/>
      <c r="D38" s="349"/>
      <c r="E38" s="353"/>
      <c r="F38" s="354">
        <f>F36-F35</f>
        <v>5759</v>
      </c>
      <c r="G38" s="355"/>
      <c r="H38" s="349"/>
      <c r="I38" s="353"/>
      <c r="J38" s="349"/>
      <c r="K38" s="353"/>
      <c r="L38" s="349"/>
      <c r="M38" s="355"/>
      <c r="N38" s="349"/>
      <c r="O38" s="353"/>
      <c r="P38" s="349"/>
      <c r="Q38" s="353"/>
      <c r="R38" s="349"/>
      <c r="S38" s="355"/>
    </row>
    <row r="39" spans="1:19" x14ac:dyDescent="0.3">
      <c r="A39" s="239"/>
      <c r="B39" s="311"/>
      <c r="C39" s="349"/>
      <c r="D39" s="349"/>
      <c r="E39" s="349"/>
      <c r="F39" s="350"/>
      <c r="G39" s="240"/>
      <c r="H39" s="349"/>
      <c r="I39" s="349"/>
      <c r="J39" s="349"/>
      <c r="K39" s="349"/>
      <c r="L39" s="349"/>
      <c r="M39" s="240"/>
      <c r="N39" s="349"/>
      <c r="O39" s="349"/>
      <c r="P39" s="349"/>
      <c r="Q39" s="349"/>
      <c r="R39" s="349"/>
      <c r="S39" s="240"/>
    </row>
    <row r="40" spans="1:19" x14ac:dyDescent="0.3">
      <c r="A40" s="1" t="s">
        <v>91</v>
      </c>
      <c r="C40" s="357">
        <v>27026</v>
      </c>
      <c r="D40" s="357">
        <v>17941</v>
      </c>
      <c r="E40" s="358">
        <v>66.400000000000006</v>
      </c>
      <c r="F40" s="359">
        <v>5049</v>
      </c>
      <c r="G40" s="329">
        <v>18.7</v>
      </c>
      <c r="H40" s="357">
        <v>13055</v>
      </c>
      <c r="I40" s="358">
        <v>48.3</v>
      </c>
      <c r="J40" s="357">
        <v>11148</v>
      </c>
      <c r="K40" s="358">
        <v>85.4</v>
      </c>
      <c r="L40" s="360">
        <v>684</v>
      </c>
      <c r="M40" s="329">
        <v>5.2</v>
      </c>
      <c r="N40" s="357">
        <v>13971</v>
      </c>
      <c r="O40" s="358">
        <v>51.7</v>
      </c>
      <c r="P40" s="357">
        <v>6793</v>
      </c>
      <c r="Q40" s="358">
        <v>48.6</v>
      </c>
      <c r="R40" s="357">
        <v>4365</v>
      </c>
      <c r="S40" s="329">
        <v>31.2</v>
      </c>
    </row>
    <row r="41" spans="1:19" x14ac:dyDescent="0.3">
      <c r="C41" s="357">
        <v>31110</v>
      </c>
      <c r="D41" s="357">
        <v>19957</v>
      </c>
      <c r="E41" s="358">
        <v>64.099999999999994</v>
      </c>
      <c r="F41" s="359">
        <v>7933</v>
      </c>
      <c r="G41" s="329">
        <v>25.5</v>
      </c>
      <c r="H41" s="357">
        <v>15355</v>
      </c>
      <c r="I41" s="358">
        <v>49.4</v>
      </c>
      <c r="J41" s="357">
        <v>13136</v>
      </c>
      <c r="K41" s="358">
        <v>85.5</v>
      </c>
      <c r="L41" s="357">
        <v>1079</v>
      </c>
      <c r="M41" s="329">
        <v>7</v>
      </c>
      <c r="N41" s="357">
        <v>15755</v>
      </c>
      <c r="O41" s="358">
        <v>50.6</v>
      </c>
      <c r="P41" s="357">
        <v>6821</v>
      </c>
      <c r="Q41" s="358">
        <v>43.3</v>
      </c>
      <c r="R41" s="357">
        <v>6854</v>
      </c>
      <c r="S41" s="329">
        <v>43.5</v>
      </c>
    </row>
    <row r="42" spans="1:19" x14ac:dyDescent="0.3">
      <c r="F42" s="352">
        <f>((F41-F40)/F40)</f>
        <v>0.57120221826104178</v>
      </c>
      <c r="G42" s="7"/>
      <c r="L42" s="334">
        <f>((L41-L40)/L40)</f>
        <v>0.57748538011695905</v>
      </c>
      <c r="M42" s="7"/>
      <c r="R42" s="334">
        <f>((R41-R40)/R40)</f>
        <v>0.57021764032073308</v>
      </c>
      <c r="S42" s="7"/>
    </row>
    <row r="43" spans="1:19" x14ac:dyDescent="0.3">
      <c r="F43" s="354">
        <f>F41-F40</f>
        <v>2884</v>
      </c>
      <c r="G43" s="7"/>
      <c r="M43" s="7"/>
      <c r="S43" s="7"/>
    </row>
    <row r="44" spans="1:19" x14ac:dyDescent="0.3">
      <c r="G44" s="7"/>
      <c r="M44" s="7"/>
      <c r="S44" s="7"/>
    </row>
    <row r="45" spans="1:19" x14ac:dyDescent="0.3">
      <c r="A45" s="1" t="s">
        <v>92</v>
      </c>
      <c r="C45" s="357">
        <v>30961</v>
      </c>
      <c r="D45" s="357">
        <v>18224</v>
      </c>
      <c r="E45" s="358">
        <v>58.9</v>
      </c>
      <c r="F45" s="359">
        <v>5780</v>
      </c>
      <c r="G45" s="329">
        <v>18.7</v>
      </c>
      <c r="H45" s="357">
        <v>13567</v>
      </c>
      <c r="I45" s="358">
        <v>43.8</v>
      </c>
      <c r="J45" s="357">
        <v>10612</v>
      </c>
      <c r="K45" s="358">
        <v>78.2</v>
      </c>
      <c r="L45" s="360">
        <v>681</v>
      </c>
      <c r="M45" s="329">
        <v>5</v>
      </c>
      <c r="N45" s="357">
        <v>17394</v>
      </c>
      <c r="O45" s="358">
        <v>56.2</v>
      </c>
      <c r="P45" s="357">
        <v>7612</v>
      </c>
      <c r="Q45" s="358">
        <v>43.8</v>
      </c>
      <c r="R45" s="357">
        <v>5099</v>
      </c>
      <c r="S45" s="329">
        <v>29.3</v>
      </c>
    </row>
    <row r="46" spans="1:19" x14ac:dyDescent="0.3">
      <c r="C46" s="357">
        <v>32993</v>
      </c>
      <c r="D46" s="357">
        <v>18990</v>
      </c>
      <c r="E46" s="358">
        <v>57.6</v>
      </c>
      <c r="F46" s="359">
        <v>9282</v>
      </c>
      <c r="G46" s="329">
        <v>28.1</v>
      </c>
      <c r="H46" s="357">
        <v>14785</v>
      </c>
      <c r="I46" s="358">
        <v>44.8</v>
      </c>
      <c r="J46" s="357">
        <v>11846</v>
      </c>
      <c r="K46" s="358">
        <v>80.099999999999994</v>
      </c>
      <c r="L46" s="357">
        <v>1256</v>
      </c>
      <c r="M46" s="329">
        <v>8.5</v>
      </c>
      <c r="N46" s="357">
        <v>18208</v>
      </c>
      <c r="O46" s="358">
        <v>55.2</v>
      </c>
      <c r="P46" s="357">
        <v>7144</v>
      </c>
      <c r="Q46" s="358">
        <v>39.200000000000003</v>
      </c>
      <c r="R46" s="357">
        <v>8026</v>
      </c>
      <c r="S46" s="329">
        <v>44.1</v>
      </c>
    </row>
    <row r="47" spans="1:19" x14ac:dyDescent="0.3">
      <c r="F47" s="352">
        <f>((F46-F45)/F45)</f>
        <v>0.60588235294117643</v>
      </c>
      <c r="G47" s="7"/>
      <c r="L47" s="334">
        <f>((L46-L45)/L45)</f>
        <v>0.84434654919236418</v>
      </c>
      <c r="M47" s="7"/>
      <c r="R47" s="334">
        <f>((R46-R45)/R45)</f>
        <v>0.57403412433810552</v>
      </c>
      <c r="S47" s="7"/>
    </row>
    <row r="48" spans="1:19" x14ac:dyDescent="0.3">
      <c r="F48" s="354">
        <f>F46-F45</f>
        <v>3502</v>
      </c>
      <c r="G48" s="7"/>
      <c r="M48" s="7"/>
      <c r="S48" s="7"/>
    </row>
    <row r="49" spans="1:19" x14ac:dyDescent="0.3">
      <c r="G49" s="7"/>
      <c r="M49" s="7"/>
      <c r="S49" s="7"/>
    </row>
    <row r="50" spans="1:19" x14ac:dyDescent="0.3">
      <c r="A50" s="1" t="s">
        <v>94</v>
      </c>
      <c r="C50" s="357">
        <v>28963</v>
      </c>
      <c r="D50" s="357">
        <v>18922</v>
      </c>
      <c r="E50" s="358">
        <v>65.3</v>
      </c>
      <c r="F50" s="359">
        <v>4989</v>
      </c>
      <c r="G50" s="329">
        <v>17.2</v>
      </c>
      <c r="H50" s="357">
        <v>14848</v>
      </c>
      <c r="I50" s="358">
        <v>51.3</v>
      </c>
      <c r="J50" s="357">
        <v>12948</v>
      </c>
      <c r="K50" s="358">
        <v>87.2</v>
      </c>
      <c r="L50" s="360">
        <v>618</v>
      </c>
      <c r="M50" s="329">
        <v>4.2</v>
      </c>
      <c r="N50" s="357">
        <v>14115</v>
      </c>
      <c r="O50" s="358">
        <v>48.7</v>
      </c>
      <c r="P50" s="357">
        <v>5974</v>
      </c>
      <c r="Q50" s="358">
        <v>42.3</v>
      </c>
      <c r="R50" s="357">
        <v>4371</v>
      </c>
      <c r="S50" s="329">
        <v>31</v>
      </c>
    </row>
    <row r="51" spans="1:19" x14ac:dyDescent="0.3">
      <c r="C51" s="357">
        <v>33899</v>
      </c>
      <c r="D51" s="357">
        <v>20976</v>
      </c>
      <c r="E51" s="358">
        <v>61.9</v>
      </c>
      <c r="F51" s="359">
        <v>8343</v>
      </c>
      <c r="G51" s="329">
        <v>24.6</v>
      </c>
      <c r="H51" s="357">
        <v>17833</v>
      </c>
      <c r="I51" s="358">
        <v>52.6</v>
      </c>
      <c r="J51" s="357">
        <v>15066</v>
      </c>
      <c r="K51" s="358">
        <v>84.5</v>
      </c>
      <c r="L51" s="357">
        <v>1274</v>
      </c>
      <c r="M51" s="329">
        <v>7.1</v>
      </c>
      <c r="N51" s="357">
        <v>16066</v>
      </c>
      <c r="O51" s="358">
        <v>47.4</v>
      </c>
      <c r="P51" s="357">
        <v>5910</v>
      </c>
      <c r="Q51" s="358">
        <v>36.799999999999997</v>
      </c>
      <c r="R51" s="357">
        <v>7069</v>
      </c>
      <c r="S51" s="329">
        <v>44</v>
      </c>
    </row>
    <row r="52" spans="1:19" x14ac:dyDescent="0.3">
      <c r="F52" s="352">
        <f>((F51-F50)/F50)</f>
        <v>0.67227901383042699</v>
      </c>
      <c r="G52" s="7"/>
      <c r="L52" s="334">
        <f>((L51-L50)/L50)</f>
        <v>1.0614886731391586</v>
      </c>
      <c r="M52" s="7"/>
      <c r="R52" s="334">
        <f>((R51-R50)/R50)</f>
        <v>0.6172500571951498</v>
      </c>
      <c r="S52" s="7"/>
    </row>
    <row r="53" spans="1:19" x14ac:dyDescent="0.3">
      <c r="F53" s="354">
        <f>F51-F50</f>
        <v>3354</v>
      </c>
      <c r="G53" s="7"/>
      <c r="M53" s="7"/>
      <c r="S53" s="7"/>
    </row>
    <row r="54" spans="1:19" x14ac:dyDescent="0.3">
      <c r="G54" s="7"/>
      <c r="M54" s="7"/>
      <c r="S54" s="7"/>
    </row>
    <row r="55" spans="1:19" x14ac:dyDescent="0.3">
      <c r="A55" s="1" t="s">
        <v>95</v>
      </c>
      <c r="C55" s="2">
        <v>46704</v>
      </c>
      <c r="D55" s="2">
        <v>31047</v>
      </c>
      <c r="E55" s="2">
        <v>66.5</v>
      </c>
      <c r="F55" s="361">
        <v>7495</v>
      </c>
      <c r="G55" s="7">
        <v>16</v>
      </c>
      <c r="H55" s="2">
        <v>24057</v>
      </c>
      <c r="I55" s="2">
        <v>51.5</v>
      </c>
      <c r="J55" s="2">
        <v>21358</v>
      </c>
      <c r="K55" s="2">
        <v>88.8</v>
      </c>
      <c r="L55" s="2">
        <v>791</v>
      </c>
      <c r="M55" s="7">
        <v>3.3</v>
      </c>
      <c r="N55" s="2">
        <v>22647</v>
      </c>
      <c r="O55" s="2">
        <v>48.5</v>
      </c>
      <c r="P55" s="2">
        <v>9689</v>
      </c>
      <c r="Q55" s="2">
        <v>42.8</v>
      </c>
      <c r="R55" s="2">
        <v>6704</v>
      </c>
      <c r="S55" s="7">
        <v>29.6</v>
      </c>
    </row>
    <row r="56" spans="1:19" x14ac:dyDescent="0.3">
      <c r="C56" s="2">
        <v>58897</v>
      </c>
      <c r="D56" s="2">
        <v>37831</v>
      </c>
      <c r="E56" s="2">
        <v>64.2</v>
      </c>
      <c r="F56" s="361">
        <v>13539</v>
      </c>
      <c r="G56" s="7">
        <v>23</v>
      </c>
      <c r="H56" s="2">
        <v>31083</v>
      </c>
      <c r="I56" s="2">
        <v>52.8</v>
      </c>
      <c r="J56" s="2">
        <v>26956</v>
      </c>
      <c r="K56" s="2">
        <v>86.7</v>
      </c>
      <c r="L56" s="2">
        <v>1803</v>
      </c>
      <c r="M56" s="7">
        <v>5.8</v>
      </c>
      <c r="N56" s="2">
        <v>27814</v>
      </c>
      <c r="O56" s="2">
        <v>47.2</v>
      </c>
      <c r="P56" s="2">
        <v>10875</v>
      </c>
      <c r="Q56" s="2">
        <v>39.1</v>
      </c>
      <c r="R56" s="2">
        <v>11736</v>
      </c>
      <c r="S56" s="7">
        <v>42.2</v>
      </c>
    </row>
    <row r="57" spans="1:19" x14ac:dyDescent="0.3">
      <c r="F57" s="352">
        <f>((F56-F55)/F55)</f>
        <v>0.8064042695130087</v>
      </c>
      <c r="G57" s="7"/>
      <c r="L57" s="334">
        <f>((L56-L55)/L55)</f>
        <v>1.2793931731984829</v>
      </c>
      <c r="M57" s="7"/>
      <c r="R57" s="334">
        <f>((R56-R55)/R55)</f>
        <v>0.75059665871121717</v>
      </c>
      <c r="S57" s="7"/>
    </row>
    <row r="58" spans="1:19" x14ac:dyDescent="0.3">
      <c r="F58" s="354">
        <f>F56-F55</f>
        <v>6044</v>
      </c>
      <c r="G58" s="7"/>
      <c r="M58" s="7"/>
      <c r="S58" s="7"/>
    </row>
    <row r="59" spans="1:19" x14ac:dyDescent="0.3">
      <c r="G59" s="7"/>
      <c r="M59" s="7"/>
      <c r="S59" s="7"/>
    </row>
    <row r="60" spans="1:19" x14ac:dyDescent="0.3">
      <c r="A60" s="1" t="s">
        <v>96</v>
      </c>
      <c r="C60" s="2">
        <v>29203</v>
      </c>
      <c r="D60" s="2">
        <v>20173</v>
      </c>
      <c r="E60" s="2">
        <v>69.099999999999994</v>
      </c>
      <c r="F60" s="361">
        <v>4388</v>
      </c>
      <c r="G60" s="7">
        <v>15</v>
      </c>
      <c r="H60" s="2">
        <v>16228</v>
      </c>
      <c r="I60" s="2">
        <v>55.6</v>
      </c>
      <c r="J60" s="2">
        <v>14296</v>
      </c>
      <c r="K60" s="2">
        <v>88.1</v>
      </c>
      <c r="L60" s="2">
        <v>601</v>
      </c>
      <c r="M60" s="7">
        <v>3.7</v>
      </c>
      <c r="N60" s="2">
        <v>12975</v>
      </c>
      <c r="O60" s="2">
        <v>44.4</v>
      </c>
      <c r="P60" s="2">
        <v>5877</v>
      </c>
      <c r="Q60" s="2">
        <v>45.3</v>
      </c>
      <c r="R60" s="2">
        <v>3787</v>
      </c>
      <c r="S60" s="7">
        <v>29.2</v>
      </c>
    </row>
    <row r="61" spans="1:19" x14ac:dyDescent="0.3">
      <c r="C61" s="357">
        <v>36417</v>
      </c>
      <c r="D61" s="357">
        <v>23971</v>
      </c>
      <c r="E61" s="358">
        <v>65.8</v>
      </c>
      <c r="F61" s="359">
        <v>8058</v>
      </c>
      <c r="G61" s="329">
        <v>22.1</v>
      </c>
      <c r="H61" s="357">
        <v>20438</v>
      </c>
      <c r="I61" s="358">
        <v>56.1</v>
      </c>
      <c r="J61" s="357">
        <v>17647</v>
      </c>
      <c r="K61" s="358">
        <v>86.3</v>
      </c>
      <c r="L61" s="357">
        <v>1282</v>
      </c>
      <c r="M61" s="329">
        <v>6.3</v>
      </c>
      <c r="N61" s="357">
        <v>15979</v>
      </c>
      <c r="O61" s="358">
        <v>43.9</v>
      </c>
      <c r="P61" s="357">
        <v>6324</v>
      </c>
      <c r="Q61" s="358">
        <v>39.6</v>
      </c>
      <c r="R61" s="357">
        <v>6776</v>
      </c>
      <c r="S61" s="329">
        <v>42.4</v>
      </c>
    </row>
    <row r="62" spans="1:19" x14ac:dyDescent="0.3">
      <c r="F62" s="352">
        <f>((F61-F60)/F60)</f>
        <v>0.83637192342752964</v>
      </c>
      <c r="G62" s="7"/>
      <c r="L62" s="334">
        <f>((L61-L60)/L60)</f>
        <v>1.1331114808652247</v>
      </c>
      <c r="M62" s="7"/>
      <c r="R62" s="334">
        <f>((R61-R60)/R60)</f>
        <v>0.78927911275415896</v>
      </c>
      <c r="S62" s="7"/>
    </row>
    <row r="63" spans="1:19" x14ac:dyDescent="0.3">
      <c r="F63" s="354">
        <f>F61-F60</f>
        <v>3670</v>
      </c>
      <c r="G63" s="7"/>
      <c r="M63" s="7"/>
      <c r="S63" s="7"/>
    </row>
    <row r="64" spans="1:19" x14ac:dyDescent="0.3">
      <c r="G64" s="7"/>
      <c r="M64" s="7"/>
      <c r="S64" s="7"/>
    </row>
    <row r="65" spans="1:19" x14ac:dyDescent="0.3">
      <c r="A65" s="1" t="s">
        <v>97</v>
      </c>
      <c r="C65" s="2">
        <v>44124</v>
      </c>
      <c r="D65" s="2">
        <v>28711</v>
      </c>
      <c r="E65" s="2">
        <v>65.099999999999994</v>
      </c>
      <c r="F65" s="361">
        <v>6754</v>
      </c>
      <c r="G65" s="7">
        <v>15.3</v>
      </c>
      <c r="H65" s="2">
        <v>23630</v>
      </c>
      <c r="I65" s="2">
        <v>53.6</v>
      </c>
      <c r="J65" s="2">
        <v>20103</v>
      </c>
      <c r="K65" s="2">
        <v>85.1</v>
      </c>
      <c r="L65" s="2">
        <v>1070</v>
      </c>
      <c r="M65" s="7">
        <v>4.5</v>
      </c>
      <c r="N65" s="2">
        <v>20494</v>
      </c>
      <c r="O65" s="2">
        <v>46.4</v>
      </c>
      <c r="P65" s="2">
        <v>8608</v>
      </c>
      <c r="Q65" s="2">
        <v>42</v>
      </c>
      <c r="R65" s="2">
        <v>5684</v>
      </c>
      <c r="S65" s="7">
        <v>27.7</v>
      </c>
    </row>
    <row r="66" spans="1:19" x14ac:dyDescent="0.3">
      <c r="C66" s="357">
        <v>58135</v>
      </c>
      <c r="D66" s="357">
        <v>36043</v>
      </c>
      <c r="E66" s="358">
        <v>62</v>
      </c>
      <c r="F66" s="359">
        <v>13231</v>
      </c>
      <c r="G66" s="329">
        <v>22.8</v>
      </c>
      <c r="H66" s="357">
        <v>31850</v>
      </c>
      <c r="I66" s="358">
        <v>54.8</v>
      </c>
      <c r="J66" s="357">
        <v>26642</v>
      </c>
      <c r="K66" s="358">
        <v>83.6</v>
      </c>
      <c r="L66" s="357">
        <v>2319</v>
      </c>
      <c r="M66" s="329">
        <v>7.3</v>
      </c>
      <c r="N66" s="357">
        <v>26285</v>
      </c>
      <c r="O66" s="358">
        <v>45.2</v>
      </c>
      <c r="P66" s="357">
        <v>9401</v>
      </c>
      <c r="Q66" s="358">
        <v>35.799999999999997</v>
      </c>
      <c r="R66" s="357">
        <v>10912</v>
      </c>
      <c r="S66" s="329">
        <v>41.5</v>
      </c>
    </row>
    <row r="67" spans="1:19" x14ac:dyDescent="0.3">
      <c r="F67" s="352">
        <f>((F66-F65)/F65)</f>
        <v>0.95898726680485635</v>
      </c>
      <c r="G67" s="7"/>
      <c r="L67" s="334">
        <f>((L66-L65)/L65)</f>
        <v>1.1672897196261682</v>
      </c>
      <c r="M67" s="7"/>
      <c r="R67" s="334">
        <f>((R66-R65)/R65)</f>
        <v>0.91977480647431387</v>
      </c>
      <c r="S67" s="7"/>
    </row>
    <row r="68" spans="1:19" x14ac:dyDescent="0.3">
      <c r="F68" s="354">
        <f>F66-F65</f>
        <v>6477</v>
      </c>
      <c r="G68" s="7"/>
      <c r="M68" s="7"/>
      <c r="S68" s="7"/>
    </row>
    <row r="69" spans="1:19" x14ac:dyDescent="0.3">
      <c r="G69" s="7"/>
      <c r="M69" s="7"/>
      <c r="S69" s="7"/>
    </row>
    <row r="70" spans="1:19" x14ac:dyDescent="0.3">
      <c r="A70" s="1" t="s">
        <v>98</v>
      </c>
      <c r="C70" s="2">
        <v>24595</v>
      </c>
      <c r="D70" s="2">
        <v>16660</v>
      </c>
      <c r="E70" s="2">
        <v>67.7</v>
      </c>
      <c r="F70" s="361">
        <v>3698</v>
      </c>
      <c r="G70" s="7">
        <v>15</v>
      </c>
      <c r="H70" s="2">
        <v>13373</v>
      </c>
      <c r="I70" s="2">
        <v>54.4</v>
      </c>
      <c r="J70" s="2">
        <v>11820</v>
      </c>
      <c r="K70" s="2">
        <v>88.4</v>
      </c>
      <c r="L70" s="2">
        <v>473</v>
      </c>
      <c r="M70" s="7">
        <v>3.5</v>
      </c>
      <c r="N70" s="2">
        <v>11222</v>
      </c>
      <c r="O70" s="2">
        <v>45.6</v>
      </c>
      <c r="P70" s="2">
        <v>4840</v>
      </c>
      <c r="Q70" s="2">
        <v>43.1</v>
      </c>
      <c r="R70" s="2">
        <v>3225</v>
      </c>
      <c r="S70" s="7">
        <v>28.7</v>
      </c>
    </row>
    <row r="71" spans="1:19" x14ac:dyDescent="0.3">
      <c r="C71" s="357">
        <v>30286</v>
      </c>
      <c r="D71" s="357">
        <v>19819</v>
      </c>
      <c r="E71" s="358">
        <v>65.400000000000006</v>
      </c>
      <c r="F71" s="359">
        <v>6689</v>
      </c>
      <c r="G71" s="329">
        <v>22.1</v>
      </c>
      <c r="H71" s="357">
        <v>16872</v>
      </c>
      <c r="I71" s="358">
        <v>55.7</v>
      </c>
      <c r="J71" s="357">
        <v>14808</v>
      </c>
      <c r="K71" s="358">
        <v>87.8</v>
      </c>
      <c r="L71" s="360">
        <v>926</v>
      </c>
      <c r="M71" s="329">
        <v>5.5</v>
      </c>
      <c r="N71" s="357">
        <v>13414</v>
      </c>
      <c r="O71" s="358">
        <v>44.3</v>
      </c>
      <c r="P71" s="357">
        <v>5011</v>
      </c>
      <c r="Q71" s="358">
        <v>37.4</v>
      </c>
      <c r="R71" s="357">
        <v>5763</v>
      </c>
      <c r="S71" s="329">
        <v>43</v>
      </c>
    </row>
    <row r="72" spans="1:19" s="3" customFormat="1" x14ac:dyDescent="0.3">
      <c r="B72" s="107"/>
      <c r="C72" s="4"/>
      <c r="D72" s="4"/>
      <c r="E72" s="4"/>
      <c r="F72" s="352">
        <f>((F71-F70)/F70)</f>
        <v>0.80881557598702003</v>
      </c>
      <c r="G72" s="7"/>
      <c r="H72" s="4"/>
      <c r="I72" s="4"/>
      <c r="J72" s="4"/>
      <c r="K72" s="4"/>
      <c r="L72" s="334">
        <f>((L71-L70)/L70)</f>
        <v>0.95771670190274838</v>
      </c>
      <c r="M72" s="7"/>
      <c r="N72" s="4"/>
      <c r="O72" s="4"/>
      <c r="P72" s="4"/>
      <c r="Q72" s="4"/>
      <c r="R72" s="334">
        <f>((R71-R70)/R70)</f>
        <v>0.78697674418604646</v>
      </c>
      <c r="S72" s="7"/>
    </row>
    <row r="73" spans="1:19" s="3" customFormat="1" ht="16.2" thickBot="1" x14ac:dyDescent="0.35">
      <c r="A73" s="8"/>
      <c r="B73" s="108"/>
      <c r="C73" s="110"/>
      <c r="D73" s="110"/>
      <c r="E73" s="110"/>
      <c r="F73" s="362">
        <f>F71-F70</f>
        <v>2991</v>
      </c>
      <c r="G73" s="336"/>
      <c r="H73" s="110"/>
      <c r="I73" s="110"/>
      <c r="J73" s="110"/>
      <c r="K73" s="110"/>
      <c r="L73" s="110"/>
      <c r="M73" s="336"/>
      <c r="N73" s="110"/>
      <c r="O73" s="110"/>
      <c r="P73" s="110"/>
      <c r="Q73" s="110"/>
      <c r="R73" s="110"/>
      <c r="S73" s="336"/>
    </row>
    <row r="74" spans="1:19" s="3" customFormat="1" x14ac:dyDescent="0.3">
      <c r="B74" s="292"/>
      <c r="C74" s="4"/>
      <c r="D74" s="4"/>
      <c r="E74" s="4"/>
      <c r="F74" s="31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3" customFormat="1" x14ac:dyDescent="0.3">
      <c r="B75" s="292"/>
      <c r="C75" s="4"/>
      <c r="D75" s="4"/>
      <c r="E75" s="4"/>
      <c r="F75" s="31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s="3" customFormat="1" x14ac:dyDescent="0.3">
      <c r="B76" s="292"/>
      <c r="C76" s="4"/>
      <c r="D76" s="4"/>
      <c r="E76" s="4"/>
      <c r="F76" s="31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3" customFormat="1" x14ac:dyDescent="0.3">
      <c r="B77" s="292"/>
      <c r="C77" s="4"/>
      <c r="D77" s="4"/>
      <c r="E77" s="4"/>
      <c r="F77" s="31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s="3" customFormat="1" x14ac:dyDescent="0.3">
      <c r="B78" s="292"/>
      <c r="C78" s="4"/>
      <c r="D78" s="4"/>
      <c r="E78" s="4"/>
      <c r="F78" s="31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s="3" customFormat="1" x14ac:dyDescent="0.3">
      <c r="B79" s="292"/>
      <c r="C79" s="4"/>
      <c r="D79" s="4"/>
      <c r="E79" s="4"/>
      <c r="F79" s="31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" customFormat="1" x14ac:dyDescent="0.3">
      <c r="B80" s="292"/>
      <c r="C80" s="4"/>
      <c r="D80" s="4"/>
      <c r="E80" s="4"/>
      <c r="F80" s="31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s="3" customFormat="1" x14ac:dyDescent="0.3">
      <c r="B81" s="292"/>
      <c r="C81" s="4"/>
      <c r="D81" s="4"/>
      <c r="E81" s="4"/>
      <c r="F81" s="31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s="3" customFormat="1" x14ac:dyDescent="0.3">
      <c r="B82" s="292"/>
      <c r="C82" s="4"/>
      <c r="D82" s="4"/>
      <c r="E82" s="4"/>
      <c r="F82" s="31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s="3" customFormat="1" x14ac:dyDescent="0.3">
      <c r="B83" s="292"/>
      <c r="C83" s="4"/>
      <c r="D83" s="4"/>
      <c r="E83" s="4"/>
      <c r="F83" s="31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s="3" customFormat="1" x14ac:dyDescent="0.3">
      <c r="B84" s="292"/>
      <c r="C84" s="4"/>
      <c r="D84" s="4"/>
      <c r="E84" s="4"/>
      <c r="F84" s="31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s="3" customFormat="1" x14ac:dyDescent="0.3">
      <c r="B85" s="292"/>
      <c r="C85" s="4"/>
      <c r="D85" s="4"/>
      <c r="E85" s="4"/>
      <c r="F85" s="31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s="3" customFormat="1" x14ac:dyDescent="0.3">
      <c r="B86" s="292"/>
      <c r="C86" s="4"/>
      <c r="D86" s="4"/>
      <c r="E86" s="4"/>
      <c r="F86" s="31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s="3" customFormat="1" x14ac:dyDescent="0.3">
      <c r="B87" s="292"/>
      <c r="C87" s="4"/>
      <c r="D87" s="4"/>
      <c r="E87" s="4"/>
      <c r="F87" s="31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s="3" customFormat="1" x14ac:dyDescent="0.3">
      <c r="B88" s="292"/>
      <c r="C88" s="4"/>
      <c r="D88" s="4"/>
      <c r="E88" s="4"/>
      <c r="F88" s="31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s="3" customFormat="1" x14ac:dyDescent="0.3">
      <c r="B89" s="292"/>
      <c r="C89" s="4"/>
      <c r="D89" s="4"/>
      <c r="E89" s="4"/>
      <c r="F89" s="31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s="5" customFormat="1" x14ac:dyDescent="0.3">
      <c r="B90" s="316"/>
      <c r="C90" s="363"/>
      <c r="D90" s="363"/>
      <c r="E90" s="363"/>
      <c r="F90" s="364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</row>
    <row r="91" spans="2:19" s="5" customFormat="1" x14ac:dyDescent="0.3">
      <c r="B91" s="316"/>
      <c r="C91" s="363"/>
      <c r="D91" s="363"/>
      <c r="E91" s="363"/>
      <c r="F91" s="364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</row>
    <row r="92" spans="2:19" s="5" customFormat="1" x14ac:dyDescent="0.3">
      <c r="B92" s="316"/>
      <c r="C92" s="363"/>
      <c r="D92" s="363"/>
      <c r="E92" s="363"/>
      <c r="F92" s="364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</row>
    <row r="93" spans="2:19" s="5" customFormat="1" x14ac:dyDescent="0.3">
      <c r="B93" s="316"/>
      <c r="C93" s="363"/>
      <c r="D93" s="363"/>
      <c r="E93" s="363"/>
      <c r="F93" s="364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</row>
    <row r="94" spans="2:19" s="5" customFormat="1" x14ac:dyDescent="0.3">
      <c r="B94" s="316"/>
      <c r="C94" s="363"/>
      <c r="D94" s="363"/>
      <c r="E94" s="363"/>
      <c r="F94" s="364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</row>
    <row r="95" spans="2:19" s="5" customFormat="1" x14ac:dyDescent="0.3">
      <c r="B95" s="316"/>
      <c r="C95" s="363"/>
      <c r="D95" s="363"/>
      <c r="E95" s="363"/>
      <c r="F95" s="364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</row>
    <row r="96" spans="2:19" s="5" customFormat="1" x14ac:dyDescent="0.3">
      <c r="B96" s="316"/>
      <c r="C96" s="363"/>
      <c r="D96" s="363"/>
      <c r="E96" s="363"/>
      <c r="F96" s="364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</row>
    <row r="97" spans="2:19" s="5" customFormat="1" x14ac:dyDescent="0.3">
      <c r="B97" s="316"/>
      <c r="C97" s="363"/>
      <c r="D97" s="363"/>
      <c r="E97" s="363"/>
      <c r="F97" s="364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</row>
    <row r="98" spans="2:19" s="5" customFormat="1" x14ac:dyDescent="0.3">
      <c r="B98" s="316"/>
      <c r="C98" s="363"/>
      <c r="D98" s="363"/>
      <c r="E98" s="363"/>
      <c r="F98" s="364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</row>
    <row r="99" spans="2:19" s="5" customFormat="1" x14ac:dyDescent="0.3">
      <c r="B99" s="316"/>
      <c r="C99" s="363"/>
      <c r="D99" s="363"/>
      <c r="E99" s="363"/>
      <c r="F99" s="364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</row>
    <row r="100" spans="2:19" s="5" customFormat="1" x14ac:dyDescent="0.3">
      <c r="B100" s="316"/>
      <c r="C100" s="363"/>
      <c r="D100" s="363"/>
      <c r="E100" s="363"/>
      <c r="F100" s="364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</row>
    <row r="101" spans="2:19" s="5" customFormat="1" x14ac:dyDescent="0.3">
      <c r="B101" s="316"/>
      <c r="C101" s="363"/>
      <c r="D101" s="363"/>
      <c r="E101" s="363"/>
      <c r="F101" s="364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</row>
    <row r="102" spans="2:19" s="5" customFormat="1" x14ac:dyDescent="0.3">
      <c r="B102" s="316"/>
      <c r="C102" s="363"/>
      <c r="D102" s="363"/>
      <c r="E102" s="363"/>
      <c r="F102" s="364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</row>
    <row r="103" spans="2:19" s="5" customFormat="1" x14ac:dyDescent="0.3">
      <c r="B103" s="316"/>
      <c r="C103" s="363"/>
      <c r="D103" s="363"/>
      <c r="E103" s="363"/>
      <c r="F103" s="364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</row>
    <row r="104" spans="2:19" s="5" customFormat="1" x14ac:dyDescent="0.3">
      <c r="B104" s="316"/>
      <c r="C104" s="363"/>
      <c r="D104" s="363"/>
      <c r="E104" s="363"/>
      <c r="F104" s="364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</row>
    <row r="105" spans="2:19" s="5" customFormat="1" x14ac:dyDescent="0.3">
      <c r="B105" s="316"/>
      <c r="C105" s="363"/>
      <c r="D105" s="363"/>
      <c r="E105" s="363"/>
      <c r="F105" s="364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</row>
    <row r="106" spans="2:19" s="5" customFormat="1" x14ac:dyDescent="0.3">
      <c r="B106" s="316"/>
      <c r="C106" s="363"/>
      <c r="D106" s="363"/>
      <c r="E106" s="363"/>
      <c r="F106" s="364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</row>
    <row r="107" spans="2:19" s="5" customFormat="1" x14ac:dyDescent="0.3">
      <c r="B107" s="316"/>
      <c r="C107" s="363"/>
      <c r="D107" s="363"/>
      <c r="E107" s="363"/>
      <c r="F107" s="364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</row>
    <row r="108" spans="2:19" s="5" customFormat="1" x14ac:dyDescent="0.3">
      <c r="B108" s="316"/>
      <c r="C108" s="363"/>
      <c r="D108" s="363"/>
      <c r="E108" s="363"/>
      <c r="F108" s="364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</row>
    <row r="109" spans="2:19" s="5" customFormat="1" x14ac:dyDescent="0.3">
      <c r="B109" s="316"/>
      <c r="C109" s="363"/>
      <c r="D109" s="363"/>
      <c r="E109" s="363"/>
      <c r="F109" s="364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</row>
    <row r="110" spans="2:19" s="5" customFormat="1" x14ac:dyDescent="0.3">
      <c r="B110" s="316"/>
      <c r="C110" s="363"/>
      <c r="D110" s="363"/>
      <c r="E110" s="363"/>
      <c r="F110" s="364"/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</row>
    <row r="111" spans="2:19" s="5" customFormat="1" x14ac:dyDescent="0.3">
      <c r="B111" s="316"/>
      <c r="C111" s="363"/>
      <c r="D111" s="363"/>
      <c r="E111" s="363"/>
      <c r="F111" s="364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</row>
    <row r="112" spans="2:19" s="5" customFormat="1" x14ac:dyDescent="0.3">
      <c r="B112" s="316"/>
      <c r="C112" s="363"/>
      <c r="D112" s="363"/>
      <c r="E112" s="363"/>
      <c r="F112" s="364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</row>
    <row r="113" spans="2:19" s="5" customFormat="1" x14ac:dyDescent="0.3">
      <c r="B113" s="316"/>
      <c r="C113" s="363"/>
      <c r="D113" s="363"/>
      <c r="E113" s="363"/>
      <c r="F113" s="364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</row>
    <row r="114" spans="2:19" s="5" customFormat="1" x14ac:dyDescent="0.3">
      <c r="B114" s="316"/>
      <c r="C114" s="363"/>
      <c r="D114" s="363"/>
      <c r="E114" s="363"/>
      <c r="F114" s="364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</row>
    <row r="115" spans="2:19" s="5" customFormat="1" x14ac:dyDescent="0.3">
      <c r="B115" s="316"/>
      <c r="C115" s="363"/>
      <c r="D115" s="363"/>
      <c r="E115" s="363"/>
      <c r="F115" s="364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</row>
    <row r="116" spans="2:19" s="5" customFormat="1" x14ac:dyDescent="0.3">
      <c r="B116" s="316"/>
      <c r="C116" s="363"/>
      <c r="D116" s="363"/>
      <c r="E116" s="363"/>
      <c r="F116" s="364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</row>
    <row r="117" spans="2:19" s="5" customFormat="1" x14ac:dyDescent="0.3">
      <c r="B117" s="316"/>
      <c r="C117" s="363"/>
      <c r="D117" s="363"/>
      <c r="E117" s="363"/>
      <c r="F117" s="364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</row>
    <row r="118" spans="2:19" s="5" customFormat="1" x14ac:dyDescent="0.3">
      <c r="B118" s="316"/>
      <c r="C118" s="363"/>
      <c r="D118" s="363"/>
      <c r="E118" s="363"/>
      <c r="F118" s="364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</row>
    <row r="119" spans="2:19" s="5" customFormat="1" x14ac:dyDescent="0.3">
      <c r="B119" s="316"/>
      <c r="C119" s="363"/>
      <c r="D119" s="363"/>
      <c r="E119" s="363"/>
      <c r="F119" s="364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</row>
    <row r="120" spans="2:19" s="5" customFormat="1" x14ac:dyDescent="0.3">
      <c r="B120" s="316"/>
      <c r="C120" s="363"/>
      <c r="D120" s="363"/>
      <c r="E120" s="363"/>
      <c r="F120" s="364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</row>
    <row r="121" spans="2:19" s="5" customFormat="1" x14ac:dyDescent="0.3">
      <c r="B121" s="316"/>
      <c r="C121" s="363"/>
      <c r="D121" s="363"/>
      <c r="E121" s="363"/>
      <c r="F121" s="364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</row>
    <row r="122" spans="2:19" s="5" customFormat="1" x14ac:dyDescent="0.3">
      <c r="B122" s="316"/>
      <c r="C122" s="363"/>
      <c r="D122" s="363"/>
      <c r="E122" s="363"/>
      <c r="F122" s="364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</row>
    <row r="123" spans="2:19" s="5" customFormat="1" x14ac:dyDescent="0.3">
      <c r="B123" s="316"/>
      <c r="C123" s="363"/>
      <c r="D123" s="363"/>
      <c r="E123" s="363"/>
      <c r="F123" s="364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</row>
    <row r="124" spans="2:19" s="5" customFormat="1" x14ac:dyDescent="0.3">
      <c r="B124" s="316"/>
      <c r="C124" s="363"/>
      <c r="D124" s="363"/>
      <c r="E124" s="363"/>
      <c r="F124" s="364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</row>
    <row r="125" spans="2:19" s="5" customFormat="1" x14ac:dyDescent="0.3">
      <c r="B125" s="316"/>
      <c r="C125" s="363"/>
      <c r="D125" s="363"/>
      <c r="E125" s="363"/>
      <c r="F125" s="364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</row>
    <row r="126" spans="2:19" s="5" customFormat="1" x14ac:dyDescent="0.3">
      <c r="B126" s="316"/>
      <c r="C126" s="363"/>
      <c r="D126" s="363"/>
      <c r="E126" s="363"/>
      <c r="F126" s="364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</row>
    <row r="127" spans="2:19" s="5" customFormat="1" x14ac:dyDescent="0.3">
      <c r="B127" s="316"/>
      <c r="C127" s="363"/>
      <c r="D127" s="363"/>
      <c r="E127" s="363"/>
      <c r="F127" s="364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</row>
    <row r="128" spans="2:19" s="5" customFormat="1" x14ac:dyDescent="0.3">
      <c r="B128" s="316"/>
      <c r="C128" s="363"/>
      <c r="D128" s="363"/>
      <c r="E128" s="363"/>
      <c r="F128" s="364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</row>
    <row r="129" spans="2:19" s="5" customFormat="1" x14ac:dyDescent="0.3">
      <c r="B129" s="316"/>
      <c r="C129" s="363"/>
      <c r="D129" s="363"/>
      <c r="E129" s="363"/>
      <c r="F129" s="364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</row>
    <row r="130" spans="2:19" s="5" customFormat="1" x14ac:dyDescent="0.3">
      <c r="B130" s="316"/>
      <c r="C130" s="363"/>
      <c r="D130" s="363"/>
      <c r="E130" s="363"/>
      <c r="F130" s="364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</row>
    <row r="131" spans="2:19" s="5" customFormat="1" x14ac:dyDescent="0.3">
      <c r="B131" s="316"/>
      <c r="C131" s="363"/>
      <c r="D131" s="363"/>
      <c r="E131" s="363"/>
      <c r="F131" s="364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</row>
    <row r="132" spans="2:19" s="5" customFormat="1" x14ac:dyDescent="0.3">
      <c r="B132" s="316"/>
      <c r="C132" s="363"/>
      <c r="D132" s="363"/>
      <c r="E132" s="363"/>
      <c r="F132" s="364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</row>
    <row r="133" spans="2:19" s="5" customFormat="1" x14ac:dyDescent="0.3">
      <c r="B133" s="316"/>
      <c r="C133" s="363"/>
      <c r="D133" s="363"/>
      <c r="E133" s="363"/>
      <c r="F133" s="364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  <c r="S133" s="363"/>
    </row>
    <row r="134" spans="2:19" s="5" customFormat="1" x14ac:dyDescent="0.3">
      <c r="B134" s="316"/>
      <c r="C134" s="363"/>
      <c r="D134" s="363"/>
      <c r="E134" s="363"/>
      <c r="F134" s="364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</row>
    <row r="135" spans="2:19" s="5" customFormat="1" x14ac:dyDescent="0.3">
      <c r="B135" s="316"/>
      <c r="C135" s="363"/>
      <c r="D135" s="363"/>
      <c r="E135" s="363"/>
      <c r="F135" s="364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</row>
    <row r="136" spans="2:19" s="5" customFormat="1" x14ac:dyDescent="0.3">
      <c r="B136" s="316"/>
      <c r="C136" s="363"/>
      <c r="D136" s="363"/>
      <c r="E136" s="363"/>
      <c r="F136" s="364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</row>
    <row r="137" spans="2:19" s="5" customFormat="1" x14ac:dyDescent="0.3">
      <c r="B137" s="316"/>
      <c r="C137" s="363"/>
      <c r="D137" s="363"/>
      <c r="E137" s="363"/>
      <c r="F137" s="364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</row>
    <row r="138" spans="2:19" s="5" customFormat="1" x14ac:dyDescent="0.3">
      <c r="B138" s="316"/>
      <c r="C138" s="363"/>
      <c r="D138" s="363"/>
      <c r="E138" s="363"/>
      <c r="F138" s="364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</row>
    <row r="139" spans="2:19" s="5" customFormat="1" x14ac:dyDescent="0.3">
      <c r="B139" s="316"/>
      <c r="C139" s="363"/>
      <c r="D139" s="363"/>
      <c r="E139" s="363"/>
      <c r="F139" s="364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</row>
    <row r="140" spans="2:19" s="5" customFormat="1" x14ac:dyDescent="0.3">
      <c r="B140" s="316"/>
      <c r="C140" s="363"/>
      <c r="D140" s="363"/>
      <c r="E140" s="363"/>
      <c r="F140" s="364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</row>
    <row r="141" spans="2:19" s="5" customFormat="1" x14ac:dyDescent="0.3">
      <c r="B141" s="316"/>
      <c r="C141" s="363"/>
      <c r="D141" s="363"/>
      <c r="E141" s="363"/>
      <c r="F141" s="364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</row>
    <row r="142" spans="2:19" s="5" customFormat="1" x14ac:dyDescent="0.3">
      <c r="B142" s="316"/>
      <c r="C142" s="363"/>
      <c r="D142" s="363"/>
      <c r="E142" s="363"/>
      <c r="F142" s="364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</row>
    <row r="143" spans="2:19" s="5" customFormat="1" x14ac:dyDescent="0.3">
      <c r="B143" s="316"/>
      <c r="C143" s="363"/>
      <c r="D143" s="363"/>
      <c r="E143" s="363"/>
      <c r="F143" s="364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</row>
    <row r="144" spans="2:19" s="5" customFormat="1" x14ac:dyDescent="0.3">
      <c r="B144" s="316"/>
      <c r="C144" s="363"/>
      <c r="D144" s="363"/>
      <c r="E144" s="363"/>
      <c r="F144" s="364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</row>
    <row r="145" spans="2:19" s="5" customFormat="1" x14ac:dyDescent="0.3">
      <c r="B145" s="316"/>
      <c r="C145" s="363"/>
      <c r="D145" s="363"/>
      <c r="E145" s="363"/>
      <c r="F145" s="364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</row>
    <row r="146" spans="2:19" s="5" customFormat="1" x14ac:dyDescent="0.3">
      <c r="B146" s="316"/>
      <c r="C146" s="363"/>
      <c r="D146" s="363"/>
      <c r="E146" s="363"/>
      <c r="F146" s="364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</row>
    <row r="147" spans="2:19" s="5" customFormat="1" x14ac:dyDescent="0.3">
      <c r="B147" s="316"/>
      <c r="C147" s="363"/>
      <c r="D147" s="363"/>
      <c r="E147" s="363"/>
      <c r="F147" s="364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</row>
    <row r="148" spans="2:19" s="5" customFormat="1" x14ac:dyDescent="0.3">
      <c r="B148" s="316"/>
      <c r="C148" s="363"/>
      <c r="D148" s="363"/>
      <c r="E148" s="363"/>
      <c r="F148" s="364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</row>
    <row r="149" spans="2:19" s="5" customFormat="1" x14ac:dyDescent="0.3">
      <c r="B149" s="316"/>
      <c r="C149" s="363"/>
      <c r="D149" s="363"/>
      <c r="E149" s="363"/>
      <c r="F149" s="364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</row>
    <row r="150" spans="2:19" s="5" customFormat="1" x14ac:dyDescent="0.3">
      <c r="B150" s="316"/>
      <c r="C150" s="363"/>
      <c r="D150" s="363"/>
      <c r="E150" s="363"/>
      <c r="F150" s="364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</row>
    <row r="151" spans="2:19" s="5" customFormat="1" x14ac:dyDescent="0.3">
      <c r="B151" s="316"/>
      <c r="C151" s="363"/>
      <c r="D151" s="363"/>
      <c r="E151" s="363"/>
      <c r="F151" s="364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</row>
    <row r="152" spans="2:19" s="5" customFormat="1" x14ac:dyDescent="0.3">
      <c r="B152" s="316"/>
      <c r="C152" s="363"/>
      <c r="D152" s="363"/>
      <c r="E152" s="363"/>
      <c r="F152" s="364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</row>
    <row r="153" spans="2:19" s="5" customFormat="1" x14ac:dyDescent="0.3">
      <c r="B153" s="316"/>
      <c r="C153" s="363"/>
      <c r="D153" s="363"/>
      <c r="E153" s="363"/>
      <c r="F153" s="364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</row>
    <row r="154" spans="2:19" s="5" customFormat="1" x14ac:dyDescent="0.3">
      <c r="B154" s="316"/>
      <c r="C154" s="363"/>
      <c r="D154" s="363"/>
      <c r="E154" s="363"/>
      <c r="F154" s="364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</row>
    <row r="155" spans="2:19" s="5" customFormat="1" x14ac:dyDescent="0.3">
      <c r="B155" s="316"/>
      <c r="C155" s="363"/>
      <c r="D155" s="363"/>
      <c r="E155" s="363"/>
      <c r="F155" s="364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</row>
    <row r="156" spans="2:19" s="5" customFormat="1" x14ac:dyDescent="0.3">
      <c r="B156" s="316"/>
      <c r="C156" s="363"/>
      <c r="D156" s="363"/>
      <c r="E156" s="363"/>
      <c r="F156" s="364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</row>
    <row r="157" spans="2:19" s="5" customFormat="1" x14ac:dyDescent="0.3">
      <c r="B157" s="316"/>
      <c r="C157" s="363"/>
      <c r="D157" s="363"/>
      <c r="E157" s="363"/>
      <c r="F157" s="364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</row>
    <row r="158" spans="2:19" s="5" customFormat="1" x14ac:dyDescent="0.3">
      <c r="B158" s="316"/>
      <c r="C158" s="363"/>
      <c r="D158" s="363"/>
      <c r="E158" s="363"/>
      <c r="F158" s="364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</row>
    <row r="159" spans="2:19" s="5" customFormat="1" x14ac:dyDescent="0.3">
      <c r="B159" s="316"/>
      <c r="C159" s="363"/>
      <c r="D159" s="363"/>
      <c r="E159" s="363"/>
      <c r="F159" s="364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</row>
    <row r="160" spans="2:19" s="5" customFormat="1" x14ac:dyDescent="0.3">
      <c r="B160" s="316"/>
      <c r="C160" s="363"/>
      <c r="D160" s="363"/>
      <c r="E160" s="363"/>
      <c r="F160" s="364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</row>
    <row r="161" spans="2:19" s="5" customFormat="1" x14ac:dyDescent="0.3">
      <c r="B161" s="316"/>
      <c r="C161" s="363"/>
      <c r="D161" s="363"/>
      <c r="E161" s="363"/>
      <c r="F161" s="364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</row>
    <row r="162" spans="2:19" s="5" customFormat="1" x14ac:dyDescent="0.3">
      <c r="B162" s="316"/>
      <c r="C162" s="363"/>
      <c r="D162" s="363"/>
      <c r="E162" s="363"/>
      <c r="F162" s="364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</row>
    <row r="163" spans="2:19" s="5" customFormat="1" x14ac:dyDescent="0.3">
      <c r="B163" s="316"/>
      <c r="C163" s="363"/>
      <c r="D163" s="363"/>
      <c r="E163" s="363"/>
      <c r="F163" s="364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</row>
    <row r="164" spans="2:19" s="5" customFormat="1" x14ac:dyDescent="0.3">
      <c r="B164" s="316"/>
      <c r="C164" s="363"/>
      <c r="D164" s="363"/>
      <c r="E164" s="363"/>
      <c r="F164" s="364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</row>
    <row r="165" spans="2:19" s="5" customFormat="1" x14ac:dyDescent="0.3">
      <c r="B165" s="316"/>
      <c r="C165" s="363"/>
      <c r="D165" s="363"/>
      <c r="E165" s="363"/>
      <c r="F165" s="364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</row>
    <row r="166" spans="2:19" s="5" customFormat="1" x14ac:dyDescent="0.3">
      <c r="B166" s="316"/>
      <c r="C166" s="363"/>
      <c r="D166" s="363"/>
      <c r="E166" s="363"/>
      <c r="F166" s="364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</row>
    <row r="167" spans="2:19" s="5" customFormat="1" x14ac:dyDescent="0.3">
      <c r="B167" s="316"/>
      <c r="C167" s="363"/>
      <c r="D167" s="363"/>
      <c r="E167" s="363"/>
      <c r="F167" s="364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</row>
    <row r="168" spans="2:19" s="5" customFormat="1" x14ac:dyDescent="0.3">
      <c r="B168" s="316"/>
      <c r="C168" s="363"/>
      <c r="D168" s="363"/>
      <c r="E168" s="363"/>
      <c r="F168" s="364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</row>
    <row r="169" spans="2:19" s="5" customFormat="1" x14ac:dyDescent="0.3">
      <c r="B169" s="316"/>
      <c r="C169" s="363"/>
      <c r="D169" s="363"/>
      <c r="E169" s="363"/>
      <c r="F169" s="364"/>
      <c r="G169" s="363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</row>
    <row r="170" spans="2:19" s="5" customFormat="1" x14ac:dyDescent="0.3">
      <c r="B170" s="316"/>
      <c r="C170" s="363"/>
      <c r="D170" s="363"/>
      <c r="E170" s="363"/>
      <c r="F170" s="364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</row>
    <row r="171" spans="2:19" s="5" customFormat="1" x14ac:dyDescent="0.3">
      <c r="B171" s="316"/>
      <c r="C171" s="363"/>
      <c r="D171" s="363"/>
      <c r="E171" s="363"/>
      <c r="F171" s="364"/>
      <c r="G171" s="363"/>
      <c r="H171" s="363"/>
      <c r="I171" s="363"/>
      <c r="J171" s="363"/>
      <c r="K171" s="363"/>
      <c r="L171" s="363"/>
      <c r="M171" s="363"/>
      <c r="N171" s="363"/>
      <c r="O171" s="363"/>
      <c r="P171" s="363"/>
      <c r="Q171" s="363"/>
      <c r="R171" s="363"/>
      <c r="S171" s="363"/>
    </row>
    <row r="172" spans="2:19" s="5" customFormat="1" x14ac:dyDescent="0.3">
      <c r="B172" s="316"/>
      <c r="C172" s="363"/>
      <c r="D172" s="363"/>
      <c r="E172" s="363"/>
      <c r="F172" s="364"/>
      <c r="G172" s="363"/>
      <c r="H172" s="363"/>
      <c r="I172" s="363"/>
      <c r="J172" s="363"/>
      <c r="K172" s="363"/>
      <c r="L172" s="363"/>
      <c r="M172" s="363"/>
      <c r="N172" s="363"/>
      <c r="O172" s="363"/>
      <c r="P172" s="363"/>
      <c r="Q172" s="363"/>
      <c r="R172" s="363"/>
      <c r="S172" s="363"/>
    </row>
    <row r="173" spans="2:19" s="5" customFormat="1" x14ac:dyDescent="0.3">
      <c r="B173" s="316"/>
      <c r="C173" s="363"/>
      <c r="D173" s="363"/>
      <c r="E173" s="363"/>
      <c r="F173" s="364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</row>
    <row r="174" spans="2:19" s="5" customFormat="1" x14ac:dyDescent="0.3">
      <c r="B174" s="316"/>
      <c r="C174" s="363"/>
      <c r="D174" s="363"/>
      <c r="E174" s="363"/>
      <c r="F174" s="364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</row>
    <row r="175" spans="2:19" s="5" customFormat="1" x14ac:dyDescent="0.3">
      <c r="B175" s="316"/>
      <c r="C175" s="363"/>
      <c r="D175" s="363"/>
      <c r="E175" s="363"/>
      <c r="F175" s="364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</row>
    <row r="176" spans="2:19" s="5" customFormat="1" x14ac:dyDescent="0.3">
      <c r="B176" s="316"/>
      <c r="C176" s="363"/>
      <c r="D176" s="363"/>
      <c r="E176" s="363"/>
      <c r="F176" s="364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</row>
    <row r="177" spans="2:19" s="5" customFormat="1" x14ac:dyDescent="0.3">
      <c r="B177" s="316"/>
      <c r="C177" s="363"/>
      <c r="D177" s="363"/>
      <c r="E177" s="363"/>
      <c r="F177" s="364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</row>
    <row r="178" spans="2:19" s="5" customFormat="1" x14ac:dyDescent="0.3">
      <c r="B178" s="316"/>
      <c r="C178" s="363"/>
      <c r="D178" s="363"/>
      <c r="E178" s="363"/>
      <c r="F178" s="364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</row>
    <row r="179" spans="2:19" s="5" customFormat="1" x14ac:dyDescent="0.3">
      <c r="B179" s="316"/>
      <c r="C179" s="363"/>
      <c r="D179" s="363"/>
      <c r="E179" s="363"/>
      <c r="F179" s="364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</row>
    <row r="180" spans="2:19" s="5" customFormat="1" x14ac:dyDescent="0.3">
      <c r="B180" s="316"/>
      <c r="C180" s="363"/>
      <c r="D180" s="363"/>
      <c r="E180" s="363"/>
      <c r="F180" s="364"/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</row>
    <row r="181" spans="2:19" s="5" customFormat="1" x14ac:dyDescent="0.3">
      <c r="B181" s="316"/>
      <c r="C181" s="363"/>
      <c r="D181" s="363"/>
      <c r="E181" s="363"/>
      <c r="F181" s="364"/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63"/>
      <c r="R181" s="363"/>
      <c r="S181" s="363"/>
    </row>
  </sheetData>
  <mergeCells count="18">
    <mergeCell ref="P9:Q9"/>
    <mergeCell ref="R9:S9"/>
    <mergeCell ref="C8:C10"/>
    <mergeCell ref="D8:G8"/>
    <mergeCell ref="H8:I9"/>
    <mergeCell ref="J8:M8"/>
    <mergeCell ref="N8:O9"/>
    <mergeCell ref="P8:S8"/>
    <mergeCell ref="D9:E9"/>
    <mergeCell ref="F9:G9"/>
    <mergeCell ref="J9:K9"/>
    <mergeCell ref="L9:M9"/>
    <mergeCell ref="F10:G10"/>
    <mergeCell ref="A2:S2"/>
    <mergeCell ref="A4:XFD4"/>
    <mergeCell ref="H6:S6"/>
    <mergeCell ref="H7:M7"/>
    <mergeCell ref="N7:S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5"/>
  <sheetViews>
    <sheetView zoomScale="85" zoomScaleNormal="85" workbookViewId="0">
      <selection activeCell="A4" sqref="A4:XFD4"/>
    </sheetView>
  </sheetViews>
  <sheetFormatPr baseColWidth="10" defaultColWidth="11.44140625" defaultRowHeight="15.6" x14ac:dyDescent="0.3"/>
  <cols>
    <col min="1" max="1" width="27.5546875" style="9" customWidth="1"/>
    <col min="2" max="2" width="11.109375" style="9" customWidth="1"/>
    <col min="3" max="3" width="8.44140625" style="9" customWidth="1"/>
    <col min="4" max="4" width="7.44140625" style="9" customWidth="1"/>
    <col min="5" max="5" width="10.44140625" style="1" customWidth="1"/>
    <col min="6" max="6" width="8.44140625" style="1" customWidth="1"/>
    <col min="7" max="7" width="7.44140625" style="1" customWidth="1"/>
    <col min="8" max="9" width="18.109375" style="1" customWidth="1"/>
    <col min="10" max="10" width="8.6640625" style="1" customWidth="1"/>
    <col min="11" max="11" width="8.44140625" style="1" customWidth="1"/>
    <col min="12" max="12" width="15.109375" style="1" customWidth="1"/>
    <col min="13" max="13" width="8" style="1" bestFit="1" customWidth="1"/>
    <col min="14" max="14" width="8.44140625" style="1" customWidth="1"/>
    <col min="15" max="15" width="12.44140625" style="1" customWidth="1"/>
    <col min="16" max="16" width="17.109375" style="1" customWidth="1"/>
    <col min="17" max="17" width="17.109375" style="21" customWidth="1"/>
    <col min="18" max="18" width="10.44140625" style="1" customWidth="1"/>
    <col min="19" max="19" width="8.44140625" style="1" customWidth="1"/>
    <col min="20" max="20" width="7.44140625" style="1" customWidth="1"/>
    <col min="21" max="21" width="10.44140625" style="1" customWidth="1"/>
    <col min="22" max="22" width="8.44140625" style="1" customWidth="1"/>
    <col min="23" max="23" width="11.6640625" style="1" customWidth="1"/>
    <col min="24" max="24" width="10.44140625" style="1" customWidth="1"/>
    <col min="25" max="25" width="8.44140625" style="1" customWidth="1"/>
    <col min="26" max="26" width="7.44140625" style="1" customWidth="1"/>
    <col min="27" max="27" width="10.44140625" style="1" customWidth="1"/>
    <col min="28" max="28" width="8.44140625" style="1" customWidth="1"/>
    <col min="29" max="29" width="11.88671875" style="1" customWidth="1"/>
    <col min="30" max="30" width="20.44140625" style="1" customWidth="1"/>
    <col min="31" max="16384" width="11.44140625" style="1"/>
  </cols>
  <sheetData>
    <row r="1" spans="1:17" s="369" customFormat="1" x14ac:dyDescent="0.3">
      <c r="A1" s="369" t="s">
        <v>34</v>
      </c>
      <c r="B1" s="371"/>
      <c r="C1" s="371"/>
      <c r="D1" s="371"/>
      <c r="Q1" s="370"/>
    </row>
    <row r="2" spans="1:17" s="369" customFormat="1" x14ac:dyDescent="0.3">
      <c r="B2" s="371"/>
      <c r="C2" s="371"/>
      <c r="D2" s="371"/>
      <c r="Q2" s="370"/>
    </row>
    <row r="3" spans="1:17" s="64" customFormat="1" x14ac:dyDescent="0.3">
      <c r="A3" s="64" t="s">
        <v>81</v>
      </c>
      <c r="B3" s="9"/>
      <c r="C3" s="9"/>
      <c r="D3" s="9"/>
      <c r="Q3" s="224"/>
    </row>
    <row r="4" spans="1:17" s="500" customFormat="1" x14ac:dyDescent="0.3">
      <c r="A4" s="500" t="s">
        <v>80</v>
      </c>
    </row>
    <row r="5" spans="1:17" ht="16.2" thickBot="1" x14ac:dyDescent="0.35">
      <c r="I5" s="21"/>
    </row>
    <row r="6" spans="1:17" x14ac:dyDescent="0.3">
      <c r="A6" s="517" t="s">
        <v>17</v>
      </c>
      <c r="B6" s="520" t="s">
        <v>18</v>
      </c>
      <c r="C6" s="521"/>
      <c r="D6" s="521"/>
      <c r="E6" s="492" t="s">
        <v>24</v>
      </c>
      <c r="F6" s="492"/>
      <c r="G6" s="493"/>
      <c r="H6" s="494" t="s">
        <v>25</v>
      </c>
      <c r="I6" s="375"/>
      <c r="Q6" s="196"/>
    </row>
    <row r="7" spans="1:17" x14ac:dyDescent="0.3">
      <c r="A7" s="518"/>
      <c r="B7" s="511" t="s">
        <v>19</v>
      </c>
      <c r="C7" s="512"/>
      <c r="D7" s="512"/>
      <c r="E7" s="513" t="s">
        <v>29</v>
      </c>
      <c r="F7" s="513"/>
      <c r="G7" s="514"/>
      <c r="H7" s="495"/>
      <c r="I7" s="375"/>
      <c r="Q7" s="196"/>
    </row>
    <row r="8" spans="1:17" ht="16.2" thickBot="1" x14ac:dyDescent="0.35">
      <c r="A8" s="519"/>
      <c r="B8" s="293" t="s">
        <v>1</v>
      </c>
      <c r="C8" s="294" t="s">
        <v>11</v>
      </c>
      <c r="D8" s="294" t="s">
        <v>12</v>
      </c>
      <c r="E8" s="294" t="s">
        <v>0</v>
      </c>
      <c r="F8" s="294" t="s">
        <v>30</v>
      </c>
      <c r="G8" s="295" t="s">
        <v>31</v>
      </c>
      <c r="H8" s="496"/>
      <c r="I8" s="404"/>
      <c r="Q8" s="403"/>
    </row>
    <row r="9" spans="1:17" ht="16.2" customHeight="1" x14ac:dyDescent="0.3">
      <c r="A9" s="298" t="s">
        <v>22</v>
      </c>
      <c r="B9" s="300">
        <v>3024</v>
      </c>
      <c r="C9" s="301">
        <v>3206</v>
      </c>
      <c r="D9" s="384">
        <v>2705</v>
      </c>
      <c r="E9" s="300">
        <v>3304</v>
      </c>
      <c r="F9" s="301">
        <v>3468</v>
      </c>
      <c r="G9" s="384">
        <v>3014</v>
      </c>
      <c r="H9" s="390">
        <f t="shared" ref="H9:H21" si="0">E9-B9</f>
        <v>280</v>
      </c>
      <c r="I9" s="17"/>
      <c r="Q9" s="17"/>
    </row>
    <row r="10" spans="1:17" x14ac:dyDescent="0.3">
      <c r="A10" s="382" t="s">
        <v>13</v>
      </c>
      <c r="B10" s="31">
        <v>3150</v>
      </c>
      <c r="C10" s="11">
        <v>3373</v>
      </c>
      <c r="D10" s="32">
        <v>2744</v>
      </c>
      <c r="E10" s="31">
        <v>3449</v>
      </c>
      <c r="F10" s="11">
        <v>3662</v>
      </c>
      <c r="G10" s="32">
        <v>3067</v>
      </c>
      <c r="H10" s="209">
        <f t="shared" si="0"/>
        <v>299</v>
      </c>
      <c r="I10" s="11"/>
      <c r="Q10" s="17"/>
    </row>
    <row r="11" spans="1:17" x14ac:dyDescent="0.3">
      <c r="A11" s="382" t="s">
        <v>99</v>
      </c>
      <c r="B11" s="31">
        <v>2961</v>
      </c>
      <c r="C11" s="11">
        <v>3148</v>
      </c>
      <c r="D11" s="32">
        <v>2511</v>
      </c>
      <c r="E11" s="31">
        <v>3264</v>
      </c>
      <c r="F11" s="11">
        <v>3444</v>
      </c>
      <c r="G11" s="32">
        <v>2837</v>
      </c>
      <c r="H11" s="209">
        <f t="shared" si="0"/>
        <v>303</v>
      </c>
      <c r="I11" s="11"/>
      <c r="Q11" s="17"/>
    </row>
    <row r="12" spans="1:17" x14ac:dyDescent="0.3">
      <c r="A12" s="383" t="s">
        <v>107</v>
      </c>
      <c r="B12" s="31">
        <v>3204</v>
      </c>
      <c r="C12" s="11">
        <v>3465</v>
      </c>
      <c r="D12" s="32">
        <v>2849</v>
      </c>
      <c r="E12" s="31">
        <v>3558</v>
      </c>
      <c r="F12" s="11">
        <v>3797</v>
      </c>
      <c r="G12" s="32">
        <v>3132</v>
      </c>
      <c r="H12" s="209">
        <f t="shared" si="0"/>
        <v>354</v>
      </c>
      <c r="I12" s="297"/>
    </row>
    <row r="13" spans="1:17" x14ac:dyDescent="0.3">
      <c r="A13" s="378" t="s">
        <v>108</v>
      </c>
      <c r="B13" s="34">
        <v>3453</v>
      </c>
      <c r="C13" s="14">
        <v>3888</v>
      </c>
      <c r="D13" s="385">
        <v>2923</v>
      </c>
      <c r="E13" s="34">
        <v>3818</v>
      </c>
      <c r="F13" s="14">
        <v>4296</v>
      </c>
      <c r="G13" s="385">
        <v>3284</v>
      </c>
      <c r="H13" s="209">
        <f t="shared" si="0"/>
        <v>365</v>
      </c>
      <c r="I13" s="3"/>
    </row>
    <row r="14" spans="1:17" x14ac:dyDescent="0.3">
      <c r="A14" s="378" t="s">
        <v>109</v>
      </c>
      <c r="B14" s="34">
        <v>2684</v>
      </c>
      <c r="C14" s="14">
        <v>2869</v>
      </c>
      <c r="D14" s="385">
        <v>2437</v>
      </c>
      <c r="E14" s="34">
        <v>2928</v>
      </c>
      <c r="F14" s="14">
        <v>3021</v>
      </c>
      <c r="G14" s="385">
        <v>2776</v>
      </c>
      <c r="H14" s="209">
        <f t="shared" si="0"/>
        <v>244</v>
      </c>
      <c r="I14" s="3"/>
    </row>
    <row r="15" spans="1:17" s="224" customFormat="1" ht="15.75" customHeight="1" x14ac:dyDescent="0.3">
      <c r="A15" s="379" t="s">
        <v>93</v>
      </c>
      <c r="B15" s="386">
        <v>2940</v>
      </c>
      <c r="C15" s="372">
        <v>3085</v>
      </c>
      <c r="D15" s="387">
        <v>2416</v>
      </c>
      <c r="E15" s="386">
        <v>3213</v>
      </c>
      <c r="F15" s="372">
        <v>3376</v>
      </c>
      <c r="G15" s="387">
        <v>2717</v>
      </c>
      <c r="H15" s="209">
        <f t="shared" si="0"/>
        <v>273</v>
      </c>
    </row>
    <row r="16" spans="1:17" s="21" customFormat="1" x14ac:dyDescent="0.3">
      <c r="A16" s="379" t="s">
        <v>110</v>
      </c>
      <c r="B16" s="386">
        <v>2608</v>
      </c>
      <c r="C16" s="372">
        <v>2810</v>
      </c>
      <c r="D16" s="387">
        <v>2061</v>
      </c>
      <c r="E16" s="386">
        <v>2930</v>
      </c>
      <c r="F16" s="372">
        <v>3113</v>
      </c>
      <c r="G16" s="387">
        <v>2418</v>
      </c>
      <c r="H16" s="209">
        <f t="shared" si="0"/>
        <v>322</v>
      </c>
    </row>
    <row r="17" spans="1:8" s="21" customFormat="1" x14ac:dyDescent="0.3">
      <c r="A17" s="380" t="s">
        <v>103</v>
      </c>
      <c r="B17" s="202">
        <v>2989</v>
      </c>
      <c r="C17" s="17">
        <v>3131</v>
      </c>
      <c r="D17" s="376">
        <v>2521</v>
      </c>
      <c r="E17" s="406">
        <v>3282</v>
      </c>
      <c r="F17" s="372">
        <v>3432</v>
      </c>
      <c r="G17" s="387">
        <v>2820</v>
      </c>
      <c r="H17" s="209">
        <f t="shared" si="0"/>
        <v>293</v>
      </c>
    </row>
    <row r="18" spans="1:8" s="21" customFormat="1" ht="31.2" x14ac:dyDescent="0.3">
      <c r="A18" s="380" t="s">
        <v>104</v>
      </c>
      <c r="B18" s="202">
        <v>2775</v>
      </c>
      <c r="C18" s="17">
        <v>2904</v>
      </c>
      <c r="D18" s="376">
        <v>2315</v>
      </c>
      <c r="E18" s="406">
        <v>3063</v>
      </c>
      <c r="F18" s="372">
        <v>3199</v>
      </c>
      <c r="G18" s="387">
        <v>2581</v>
      </c>
      <c r="H18" s="209">
        <f t="shared" si="0"/>
        <v>288</v>
      </c>
    </row>
    <row r="19" spans="1:8" s="21" customFormat="1" x14ac:dyDescent="0.3">
      <c r="A19" s="380" t="s">
        <v>105</v>
      </c>
      <c r="B19" s="202">
        <v>2951</v>
      </c>
      <c r="C19" s="17">
        <v>3150</v>
      </c>
      <c r="D19" s="376">
        <v>2469</v>
      </c>
      <c r="E19" s="406">
        <v>3194</v>
      </c>
      <c r="F19" s="372">
        <v>3358</v>
      </c>
      <c r="G19" s="387">
        <v>2756</v>
      </c>
      <c r="H19" s="209">
        <f t="shared" si="0"/>
        <v>243</v>
      </c>
    </row>
    <row r="20" spans="1:8" s="21" customFormat="1" x14ac:dyDescent="0.3">
      <c r="A20" s="380" t="s">
        <v>89</v>
      </c>
      <c r="B20" s="202">
        <v>2783</v>
      </c>
      <c r="C20" s="17">
        <v>2978</v>
      </c>
      <c r="D20" s="376">
        <v>2302</v>
      </c>
      <c r="E20" s="386">
        <v>3074</v>
      </c>
      <c r="F20" s="372">
        <v>3285</v>
      </c>
      <c r="G20" s="387">
        <v>2592</v>
      </c>
      <c r="H20" s="209">
        <f t="shared" si="0"/>
        <v>291</v>
      </c>
    </row>
    <row r="21" spans="1:8" s="21" customFormat="1" ht="16.2" thickBot="1" x14ac:dyDescent="0.35">
      <c r="A21" s="381" t="s">
        <v>106</v>
      </c>
      <c r="B21" s="388">
        <v>2759</v>
      </c>
      <c r="C21" s="377">
        <v>2919</v>
      </c>
      <c r="D21" s="389">
        <v>2192</v>
      </c>
      <c r="E21" s="407">
        <v>2973</v>
      </c>
      <c r="F21" s="408">
        <v>3143</v>
      </c>
      <c r="G21" s="409">
        <v>2438</v>
      </c>
      <c r="H21" s="210">
        <f t="shared" si="0"/>
        <v>214</v>
      </c>
    </row>
    <row r="22" spans="1:8" s="21" customFormat="1" ht="16.2" thickBot="1" x14ac:dyDescent="0.35">
      <c r="A22" s="58"/>
      <c r="B22" s="17"/>
      <c r="C22" s="17"/>
      <c r="D22" s="17"/>
      <c r="E22" s="57"/>
    </row>
    <row r="23" spans="1:8" s="21" customFormat="1" x14ac:dyDescent="0.3">
      <c r="A23" s="497" t="s">
        <v>35</v>
      </c>
      <c r="B23" s="498"/>
      <c r="C23" s="499"/>
      <c r="D23" s="505" t="s">
        <v>26</v>
      </c>
      <c r="E23" s="506"/>
      <c r="F23" s="507"/>
      <c r="G23" s="494" t="s">
        <v>25</v>
      </c>
    </row>
    <row r="24" spans="1:8" s="21" customFormat="1" x14ac:dyDescent="0.3">
      <c r="A24" s="515" t="s">
        <v>19</v>
      </c>
      <c r="B24" s="512"/>
      <c r="C24" s="516"/>
      <c r="D24" s="515" t="s">
        <v>29</v>
      </c>
      <c r="E24" s="512"/>
      <c r="F24" s="516"/>
      <c r="G24" s="495"/>
    </row>
    <row r="25" spans="1:8" s="21" customFormat="1" ht="31.8" thickBot="1" x14ac:dyDescent="0.35">
      <c r="A25" s="305" t="s">
        <v>1</v>
      </c>
      <c r="B25" s="304" t="s">
        <v>11</v>
      </c>
      <c r="C25" s="374" t="s">
        <v>12</v>
      </c>
      <c r="D25" s="305" t="s">
        <v>1</v>
      </c>
      <c r="E25" s="304" t="s">
        <v>11</v>
      </c>
      <c r="F25" s="374" t="s">
        <v>12</v>
      </c>
      <c r="G25" s="495"/>
    </row>
    <row r="26" spans="1:8" s="21" customFormat="1" x14ac:dyDescent="0.3">
      <c r="A26" s="306">
        <v>1758</v>
      </c>
      <c r="B26" s="307">
        <v>1803</v>
      </c>
      <c r="C26" s="307">
        <v>1603</v>
      </c>
      <c r="D26" s="306">
        <v>1928</v>
      </c>
      <c r="E26" s="307">
        <v>1962</v>
      </c>
      <c r="F26" s="307">
        <v>1804</v>
      </c>
      <c r="G26" s="390">
        <f>D26-A26</f>
        <v>170</v>
      </c>
    </row>
    <row r="27" spans="1:8" s="21" customFormat="1" x14ac:dyDescent="0.3">
      <c r="A27" s="31">
        <v>1908</v>
      </c>
      <c r="B27" s="11">
        <v>1960</v>
      </c>
      <c r="C27" s="11">
        <v>1760</v>
      </c>
      <c r="D27" s="31">
        <v>2089</v>
      </c>
      <c r="E27" s="11">
        <v>2128</v>
      </c>
      <c r="F27" s="11">
        <v>1961</v>
      </c>
      <c r="G27" s="209">
        <f t="shared" ref="G27:G37" si="1">D27-A27</f>
        <v>181</v>
      </c>
    </row>
    <row r="28" spans="1:8" s="21" customFormat="1" x14ac:dyDescent="0.3">
      <c r="A28" s="31">
        <v>1898</v>
      </c>
      <c r="B28" s="11">
        <v>1987</v>
      </c>
      <c r="C28" s="11">
        <v>1657</v>
      </c>
      <c r="D28" s="31">
        <v>2128</v>
      </c>
      <c r="E28" s="11">
        <v>2165</v>
      </c>
      <c r="F28" s="11">
        <v>2004</v>
      </c>
      <c r="G28" s="209">
        <f t="shared" si="1"/>
        <v>230</v>
      </c>
    </row>
    <row r="29" spans="1:8" s="21" customFormat="1" x14ac:dyDescent="0.3">
      <c r="A29" s="31">
        <v>1730</v>
      </c>
      <c r="B29" s="11">
        <v>1768</v>
      </c>
      <c r="C29" s="297" t="s">
        <v>32</v>
      </c>
      <c r="D29" s="31">
        <v>2031</v>
      </c>
      <c r="E29" s="14">
        <v>2009</v>
      </c>
      <c r="F29" s="16" t="s">
        <v>32</v>
      </c>
      <c r="G29" s="209">
        <f t="shared" si="1"/>
        <v>301</v>
      </c>
    </row>
    <row r="30" spans="1:8" s="21" customFormat="1" x14ac:dyDescent="0.3">
      <c r="A30" s="34">
        <v>2150</v>
      </c>
      <c r="B30" s="14">
        <v>2251</v>
      </c>
      <c r="C30" s="14">
        <v>1833</v>
      </c>
      <c r="D30" s="34">
        <v>2392</v>
      </c>
      <c r="E30" s="14">
        <v>2439</v>
      </c>
      <c r="F30" s="14">
        <v>2299</v>
      </c>
      <c r="G30" s="209">
        <f t="shared" si="1"/>
        <v>242</v>
      </c>
    </row>
    <row r="31" spans="1:8" s="21" customFormat="1" x14ac:dyDescent="0.3">
      <c r="A31" s="34">
        <v>1583</v>
      </c>
      <c r="B31" s="14">
        <v>1647</v>
      </c>
      <c r="C31" s="16" t="s">
        <v>32</v>
      </c>
      <c r="D31" s="34">
        <v>1938</v>
      </c>
      <c r="E31" s="14">
        <v>2013</v>
      </c>
      <c r="F31" s="16" t="s">
        <v>32</v>
      </c>
      <c r="G31" s="209">
        <f t="shared" si="1"/>
        <v>355</v>
      </c>
    </row>
    <row r="32" spans="1:8" s="21" customFormat="1" x14ac:dyDescent="0.3">
      <c r="A32" s="393" t="s">
        <v>32</v>
      </c>
      <c r="B32" s="60" t="s">
        <v>32</v>
      </c>
      <c r="C32" s="60" t="s">
        <v>32</v>
      </c>
      <c r="D32" s="393" t="s">
        <v>32</v>
      </c>
      <c r="E32" s="60" t="s">
        <v>32</v>
      </c>
      <c r="F32" s="60" t="s">
        <v>32</v>
      </c>
      <c r="G32" s="209"/>
    </row>
    <row r="33" spans="1:13" s="21" customFormat="1" x14ac:dyDescent="0.3">
      <c r="A33" s="386">
        <v>1751</v>
      </c>
      <c r="B33" s="372">
        <v>1834</v>
      </c>
      <c r="C33" s="60" t="s">
        <v>32</v>
      </c>
      <c r="D33" s="386">
        <v>1818</v>
      </c>
      <c r="E33" s="372">
        <v>1991</v>
      </c>
      <c r="F33" s="60" t="s">
        <v>32</v>
      </c>
      <c r="G33" s="209">
        <f t="shared" si="1"/>
        <v>67</v>
      </c>
    </row>
    <row r="34" spans="1:13" s="21" customFormat="1" x14ac:dyDescent="0.3">
      <c r="A34" s="386">
        <v>1739</v>
      </c>
      <c r="B34" s="372">
        <v>1781</v>
      </c>
      <c r="C34" s="60" t="s">
        <v>32</v>
      </c>
      <c r="D34" s="386">
        <v>1779</v>
      </c>
      <c r="E34" s="372">
        <v>1834</v>
      </c>
      <c r="F34" s="60" t="s">
        <v>32</v>
      </c>
      <c r="G34" s="209">
        <f t="shared" si="1"/>
        <v>40</v>
      </c>
    </row>
    <row r="35" spans="1:13" s="21" customFormat="1" x14ac:dyDescent="0.3">
      <c r="A35" s="393" t="s">
        <v>32</v>
      </c>
      <c r="B35" s="60" t="s">
        <v>32</v>
      </c>
      <c r="C35" s="60" t="s">
        <v>32</v>
      </c>
      <c r="D35" s="393" t="s">
        <v>32</v>
      </c>
      <c r="E35" s="60" t="s">
        <v>32</v>
      </c>
      <c r="F35" s="60" t="s">
        <v>32</v>
      </c>
      <c r="G35" s="209"/>
    </row>
    <row r="36" spans="1:13" s="21" customFormat="1" x14ac:dyDescent="0.3">
      <c r="A36" s="393" t="s">
        <v>32</v>
      </c>
      <c r="B36" s="60" t="s">
        <v>32</v>
      </c>
      <c r="C36" s="60" t="s">
        <v>32</v>
      </c>
      <c r="D36" s="393" t="s">
        <v>32</v>
      </c>
      <c r="E36" s="60" t="s">
        <v>32</v>
      </c>
      <c r="F36" s="60" t="s">
        <v>32</v>
      </c>
      <c r="G36" s="209"/>
    </row>
    <row r="37" spans="1:13" s="21" customFormat="1" x14ac:dyDescent="0.3">
      <c r="A37" s="386">
        <v>1884</v>
      </c>
      <c r="B37" s="372">
        <v>1982</v>
      </c>
      <c r="C37" s="60" t="s">
        <v>32</v>
      </c>
      <c r="D37" s="386">
        <v>2056</v>
      </c>
      <c r="E37" s="372">
        <v>2096</v>
      </c>
      <c r="F37" s="60" t="s">
        <v>32</v>
      </c>
      <c r="G37" s="209">
        <f t="shared" si="1"/>
        <v>172</v>
      </c>
    </row>
    <row r="38" spans="1:13" s="21" customFormat="1" ht="16.2" thickBot="1" x14ac:dyDescent="0.35">
      <c r="A38" s="396" t="s">
        <v>32</v>
      </c>
      <c r="B38" s="397" t="s">
        <v>32</v>
      </c>
      <c r="C38" s="397" t="s">
        <v>32</v>
      </c>
      <c r="D38" s="396" t="s">
        <v>32</v>
      </c>
      <c r="E38" s="397" t="s">
        <v>32</v>
      </c>
      <c r="F38" s="397" t="s">
        <v>32</v>
      </c>
      <c r="G38" s="210"/>
    </row>
    <row r="39" spans="1:13" s="21" customFormat="1" ht="16.2" thickBot="1" x14ac:dyDescent="0.35">
      <c r="A39" s="59"/>
      <c r="B39" s="17"/>
      <c r="C39" s="17"/>
      <c r="D39" s="17"/>
      <c r="E39" s="57"/>
    </row>
    <row r="40" spans="1:13" s="21" customFormat="1" x14ac:dyDescent="0.3">
      <c r="A40" s="508" t="s">
        <v>27</v>
      </c>
      <c r="B40" s="498"/>
      <c r="C40" s="498"/>
      <c r="D40" s="498"/>
      <c r="E40" s="498"/>
      <c r="F40" s="499"/>
      <c r="G40" s="509" t="s">
        <v>28</v>
      </c>
      <c r="H40" s="510"/>
      <c r="I40" s="510"/>
      <c r="J40" s="510"/>
      <c r="K40" s="510"/>
      <c r="L40" s="510"/>
      <c r="M40" s="494" t="s">
        <v>25</v>
      </c>
    </row>
    <row r="41" spans="1:13" s="21" customFormat="1" x14ac:dyDescent="0.3">
      <c r="A41" s="503" t="s">
        <v>20</v>
      </c>
      <c r="B41" s="501"/>
      <c r="C41" s="501"/>
      <c r="D41" s="501" t="s">
        <v>21</v>
      </c>
      <c r="E41" s="501"/>
      <c r="F41" s="502"/>
      <c r="G41" s="503" t="s">
        <v>20</v>
      </c>
      <c r="H41" s="501"/>
      <c r="I41" s="501"/>
      <c r="J41" s="501" t="s">
        <v>21</v>
      </c>
      <c r="K41" s="501"/>
      <c r="L41" s="504"/>
      <c r="M41" s="495"/>
    </row>
    <row r="42" spans="1:13" s="21" customFormat="1" ht="31.8" thickBot="1" x14ac:dyDescent="0.35">
      <c r="A42" s="293" t="s">
        <v>1</v>
      </c>
      <c r="B42" s="294" t="s">
        <v>11</v>
      </c>
      <c r="C42" s="294" t="s">
        <v>12</v>
      </c>
      <c r="D42" s="294" t="s">
        <v>1</v>
      </c>
      <c r="E42" s="294" t="s">
        <v>11</v>
      </c>
      <c r="F42" s="295" t="s">
        <v>12</v>
      </c>
      <c r="G42" s="293" t="s">
        <v>1</v>
      </c>
      <c r="H42" s="294" t="s">
        <v>11</v>
      </c>
      <c r="I42" s="294" t="s">
        <v>12</v>
      </c>
      <c r="J42" s="294" t="s">
        <v>1</v>
      </c>
      <c r="K42" s="294" t="s">
        <v>11</v>
      </c>
      <c r="L42" s="208" t="s">
        <v>12</v>
      </c>
      <c r="M42" s="495"/>
    </row>
    <row r="43" spans="1:13" s="21" customFormat="1" x14ac:dyDescent="0.3">
      <c r="A43" s="300">
        <v>-1266</v>
      </c>
      <c r="B43" s="301">
        <v>-1403</v>
      </c>
      <c r="C43" s="391">
        <v>-1103</v>
      </c>
      <c r="D43" s="392">
        <v>-41.9</v>
      </c>
      <c r="E43" s="302">
        <v>-43.8</v>
      </c>
      <c r="F43" s="303">
        <v>-40.799999999999997</v>
      </c>
      <c r="G43" s="399">
        <v>-1376</v>
      </c>
      <c r="H43" s="42">
        <v>-1506</v>
      </c>
      <c r="I43" s="400">
        <v>-1210</v>
      </c>
      <c r="J43" s="42">
        <v>-41.6</v>
      </c>
      <c r="K43" s="42">
        <v>-43.4</v>
      </c>
      <c r="L43" s="42">
        <v>-40.1</v>
      </c>
      <c r="M43" s="401">
        <f>(G43)-(A43)</f>
        <v>-110</v>
      </c>
    </row>
    <row r="44" spans="1:13" s="21" customFormat="1" x14ac:dyDescent="0.3">
      <c r="A44" s="31">
        <v>-1241</v>
      </c>
      <c r="B44" s="11">
        <v>-1412</v>
      </c>
      <c r="C44" s="25">
        <v>-985</v>
      </c>
      <c r="D44" s="26">
        <v>-39.4</v>
      </c>
      <c r="E44" s="12">
        <v>-41.9</v>
      </c>
      <c r="F44" s="33">
        <v>-35.9</v>
      </c>
      <c r="G44" s="31">
        <v>-1360</v>
      </c>
      <c r="H44" s="11">
        <v>-1534</v>
      </c>
      <c r="I44" s="19">
        <v>-1105</v>
      </c>
      <c r="J44" s="12">
        <v>-39.4</v>
      </c>
      <c r="K44" s="12">
        <v>-41.9</v>
      </c>
      <c r="L44" s="12">
        <v>-36</v>
      </c>
      <c r="M44" s="206">
        <f t="shared" ref="M44" si="2">(G44)-(A44)</f>
        <v>-119</v>
      </c>
    </row>
    <row r="45" spans="1:13" x14ac:dyDescent="0.3">
      <c r="A45" s="31">
        <v>-1063</v>
      </c>
      <c r="B45" s="11">
        <v>-1161</v>
      </c>
      <c r="C45" s="25">
        <v>-854</v>
      </c>
      <c r="D45" s="26">
        <v>-35.9</v>
      </c>
      <c r="E45" s="12">
        <v>-36.9</v>
      </c>
      <c r="F45" s="33">
        <v>-34</v>
      </c>
      <c r="G45" s="31">
        <v>-1136</v>
      </c>
      <c r="H45" s="11">
        <v>-1279</v>
      </c>
      <c r="I45" s="25">
        <v>-833</v>
      </c>
      <c r="J45" s="12">
        <v>-34.799999999999997</v>
      </c>
      <c r="K45" s="12">
        <v>-37.1</v>
      </c>
      <c r="L45" s="12">
        <v>-29.4</v>
      </c>
      <c r="M45" s="206">
        <f>(G45)-(A45)</f>
        <v>-73</v>
      </c>
    </row>
    <row r="46" spans="1:13" x14ac:dyDescent="0.3">
      <c r="A46" s="34">
        <v>-1474</v>
      </c>
      <c r="B46" s="14">
        <v>-1697</v>
      </c>
      <c r="C46" s="10" t="s">
        <v>33</v>
      </c>
      <c r="D46" s="15">
        <v>-46</v>
      </c>
      <c r="E46" s="15">
        <v>-49</v>
      </c>
      <c r="F46" s="39" t="s">
        <v>33</v>
      </c>
      <c r="G46" s="34">
        <v>-1528</v>
      </c>
      <c r="H46" s="14">
        <v>-1788</v>
      </c>
      <c r="I46" s="10" t="s">
        <v>33</v>
      </c>
      <c r="J46" s="15">
        <v>-42.9</v>
      </c>
      <c r="K46" s="15">
        <v>-47.1</v>
      </c>
      <c r="L46" s="16" t="s">
        <v>33</v>
      </c>
      <c r="M46" s="206">
        <f>(G46)-(A46)</f>
        <v>-54</v>
      </c>
    </row>
    <row r="47" spans="1:13" x14ac:dyDescent="0.3">
      <c r="A47" s="34">
        <v>-1304</v>
      </c>
      <c r="B47" s="14">
        <v>-1637</v>
      </c>
      <c r="C47" s="410">
        <v>-1090</v>
      </c>
      <c r="D47" s="15">
        <v>-37.799999999999997</v>
      </c>
      <c r="E47" s="15">
        <v>-42.1</v>
      </c>
      <c r="F47" s="38">
        <v>-37.299999999999997</v>
      </c>
      <c r="G47" s="34">
        <v>-1426</v>
      </c>
      <c r="H47" s="14">
        <v>-1857</v>
      </c>
      <c r="I47" s="413">
        <v>-985</v>
      </c>
      <c r="J47" s="15">
        <v>-37.299999999999997</v>
      </c>
      <c r="K47" s="15">
        <v>-43.2</v>
      </c>
      <c r="L47" s="15">
        <v>-30</v>
      </c>
      <c r="M47" s="206">
        <f>(G47)-(A47)</f>
        <v>-122</v>
      </c>
    </row>
    <row r="48" spans="1:13" x14ac:dyDescent="0.3">
      <c r="A48" s="34">
        <v>-1101</v>
      </c>
      <c r="B48" s="14">
        <v>-1222</v>
      </c>
      <c r="C48" s="10" t="s">
        <v>33</v>
      </c>
      <c r="D48" s="15">
        <v>-41</v>
      </c>
      <c r="E48" s="15">
        <v>-42.6</v>
      </c>
      <c r="F48" s="39" t="s">
        <v>33</v>
      </c>
      <c r="G48" s="405">
        <v>-990</v>
      </c>
      <c r="H48" s="14">
        <v>-1008</v>
      </c>
      <c r="I48" s="10" t="s">
        <v>33</v>
      </c>
      <c r="J48" s="15">
        <v>-33.799999999999997</v>
      </c>
      <c r="K48" s="15">
        <v>-33.4</v>
      </c>
      <c r="L48" s="16" t="s">
        <v>33</v>
      </c>
      <c r="M48" s="206">
        <f t="shared" ref="M48:M55" si="3">(G48)-(A48)</f>
        <v>111</v>
      </c>
    </row>
    <row r="49" spans="1:13" x14ac:dyDescent="0.3">
      <c r="A49" s="393" t="s">
        <v>33</v>
      </c>
      <c r="B49" s="60" t="s">
        <v>33</v>
      </c>
      <c r="C49" s="411" t="s">
        <v>33</v>
      </c>
      <c r="D49" s="60" t="s">
        <v>33</v>
      </c>
      <c r="E49" s="60" t="s">
        <v>33</v>
      </c>
      <c r="F49" s="394" t="s">
        <v>33</v>
      </c>
      <c r="G49" s="393" t="s">
        <v>33</v>
      </c>
      <c r="H49" s="60" t="s">
        <v>33</v>
      </c>
      <c r="I49" s="411" t="s">
        <v>33</v>
      </c>
      <c r="J49" s="60" t="s">
        <v>33</v>
      </c>
      <c r="K49" s="60" t="s">
        <v>33</v>
      </c>
      <c r="L49" s="60" t="s">
        <v>33</v>
      </c>
      <c r="M49" s="206" t="e">
        <f t="shared" si="3"/>
        <v>#VALUE!</v>
      </c>
    </row>
    <row r="50" spans="1:13" x14ac:dyDescent="0.3">
      <c r="A50" s="395">
        <v>-857</v>
      </c>
      <c r="B50" s="373">
        <v>-975</v>
      </c>
      <c r="C50" s="411" t="s">
        <v>33</v>
      </c>
      <c r="D50" s="204">
        <v>-32.799999999999997</v>
      </c>
      <c r="E50" s="204">
        <v>-34.700000000000003</v>
      </c>
      <c r="F50" s="394" t="s">
        <v>33</v>
      </c>
      <c r="G50" s="386">
        <v>-1112</v>
      </c>
      <c r="H50" s="372">
        <v>-1121</v>
      </c>
      <c r="I50" s="411" t="s">
        <v>33</v>
      </c>
      <c r="J50" s="204">
        <v>-38</v>
      </c>
      <c r="K50" s="204">
        <v>-36</v>
      </c>
      <c r="L50" s="60" t="s">
        <v>33</v>
      </c>
      <c r="M50" s="206">
        <f t="shared" si="3"/>
        <v>-255</v>
      </c>
    </row>
    <row r="51" spans="1:13" x14ac:dyDescent="0.3">
      <c r="A51" s="386">
        <v>-1250</v>
      </c>
      <c r="B51" s="372">
        <v>-1350</v>
      </c>
      <c r="C51" s="411" t="s">
        <v>33</v>
      </c>
      <c r="D51" s="204">
        <v>-41.8</v>
      </c>
      <c r="E51" s="204">
        <v>-43.1</v>
      </c>
      <c r="F51" s="394" t="s">
        <v>33</v>
      </c>
      <c r="G51" s="386">
        <v>-1503</v>
      </c>
      <c r="H51" s="372">
        <v>-1598</v>
      </c>
      <c r="I51" s="411" t="s">
        <v>33</v>
      </c>
      <c r="J51" s="204">
        <v>-45.8</v>
      </c>
      <c r="K51" s="204">
        <v>-46.6</v>
      </c>
      <c r="L51" s="60" t="s">
        <v>33</v>
      </c>
      <c r="M51" s="206">
        <f t="shared" si="3"/>
        <v>-253</v>
      </c>
    </row>
    <row r="52" spans="1:13" x14ac:dyDescent="0.3">
      <c r="A52" s="393" t="s">
        <v>33</v>
      </c>
      <c r="B52" s="60" t="s">
        <v>33</v>
      </c>
      <c r="C52" s="411" t="s">
        <v>33</v>
      </c>
      <c r="D52" s="60" t="s">
        <v>33</v>
      </c>
      <c r="E52" s="60" t="s">
        <v>33</v>
      </c>
      <c r="F52" s="394" t="s">
        <v>33</v>
      </c>
      <c r="G52" s="393" t="s">
        <v>33</v>
      </c>
      <c r="H52" s="60" t="s">
        <v>33</v>
      </c>
      <c r="I52" s="411" t="s">
        <v>33</v>
      </c>
      <c r="J52" s="60" t="s">
        <v>33</v>
      </c>
      <c r="K52" s="60" t="s">
        <v>33</v>
      </c>
      <c r="L52" s="60" t="s">
        <v>33</v>
      </c>
      <c r="M52" s="206" t="e">
        <f t="shared" si="3"/>
        <v>#VALUE!</v>
      </c>
    </row>
    <row r="53" spans="1:13" x14ac:dyDescent="0.3">
      <c r="A53" s="393" t="s">
        <v>33</v>
      </c>
      <c r="B53" s="60" t="s">
        <v>33</v>
      </c>
      <c r="C53" s="411" t="s">
        <v>33</v>
      </c>
      <c r="D53" s="60" t="s">
        <v>33</v>
      </c>
      <c r="E53" s="60" t="s">
        <v>33</v>
      </c>
      <c r="F53" s="394" t="s">
        <v>33</v>
      </c>
      <c r="G53" s="393" t="s">
        <v>33</v>
      </c>
      <c r="H53" s="60" t="s">
        <v>33</v>
      </c>
      <c r="I53" s="411" t="s">
        <v>33</v>
      </c>
      <c r="J53" s="60" t="s">
        <v>33</v>
      </c>
      <c r="K53" s="60" t="s">
        <v>33</v>
      </c>
      <c r="L53" s="60" t="s">
        <v>33</v>
      </c>
      <c r="M53" s="206" t="e">
        <f t="shared" si="3"/>
        <v>#VALUE!</v>
      </c>
    </row>
    <row r="54" spans="1:13" x14ac:dyDescent="0.3">
      <c r="A54" s="395">
        <v>-899</v>
      </c>
      <c r="B54" s="373">
        <v>-996</v>
      </c>
      <c r="C54" s="411" t="s">
        <v>33</v>
      </c>
      <c r="D54" s="204">
        <v>-32.299999999999997</v>
      </c>
      <c r="E54" s="204">
        <v>-33.5</v>
      </c>
      <c r="F54" s="394" t="s">
        <v>33</v>
      </c>
      <c r="G54" s="386">
        <v>-1018</v>
      </c>
      <c r="H54" s="372">
        <v>-1189</v>
      </c>
      <c r="I54" s="411" t="s">
        <v>33</v>
      </c>
      <c r="J54" s="204">
        <v>-33.1</v>
      </c>
      <c r="K54" s="204">
        <v>-36.200000000000003</v>
      </c>
      <c r="L54" s="60" t="s">
        <v>33</v>
      </c>
      <c r="M54" s="206">
        <f t="shared" si="3"/>
        <v>-119</v>
      </c>
    </row>
    <row r="55" spans="1:13" ht="16.2" thickBot="1" x14ac:dyDescent="0.35">
      <c r="A55" s="396" t="s">
        <v>33</v>
      </c>
      <c r="B55" s="397" t="s">
        <v>33</v>
      </c>
      <c r="C55" s="412" t="s">
        <v>33</v>
      </c>
      <c r="D55" s="397" t="s">
        <v>33</v>
      </c>
      <c r="E55" s="397" t="s">
        <v>33</v>
      </c>
      <c r="F55" s="398" t="s">
        <v>33</v>
      </c>
      <c r="G55" s="396" t="s">
        <v>33</v>
      </c>
      <c r="H55" s="397" t="s">
        <v>33</v>
      </c>
      <c r="I55" s="412" t="s">
        <v>33</v>
      </c>
      <c r="J55" s="397" t="s">
        <v>33</v>
      </c>
      <c r="K55" s="397" t="s">
        <v>33</v>
      </c>
      <c r="L55" s="397" t="s">
        <v>33</v>
      </c>
      <c r="M55" s="207" t="e">
        <f t="shared" si="3"/>
        <v>#VALUE!</v>
      </c>
    </row>
  </sheetData>
  <mergeCells count="19">
    <mergeCell ref="A41:C41"/>
    <mergeCell ref="A6:A8"/>
    <mergeCell ref="B6:D6"/>
    <mergeCell ref="E6:G6"/>
    <mergeCell ref="H6:H8"/>
    <mergeCell ref="A23:C23"/>
    <mergeCell ref="A4:XFD4"/>
    <mergeCell ref="D41:F41"/>
    <mergeCell ref="G41:I41"/>
    <mergeCell ref="J41:L41"/>
    <mergeCell ref="D23:F23"/>
    <mergeCell ref="G23:G25"/>
    <mergeCell ref="A40:F40"/>
    <mergeCell ref="G40:L40"/>
    <mergeCell ref="M40:M42"/>
    <mergeCell ref="B7:D7"/>
    <mergeCell ref="E7:G7"/>
    <mergeCell ref="A24:C24"/>
    <mergeCell ref="D24:F2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5"/>
  <sheetViews>
    <sheetView zoomScale="85" zoomScaleNormal="85" workbookViewId="0">
      <selection activeCell="G19" sqref="A1:G19"/>
    </sheetView>
  </sheetViews>
  <sheetFormatPr baseColWidth="10" defaultRowHeight="14.4" x14ac:dyDescent="0.3"/>
  <cols>
    <col min="1" max="1" width="49" customWidth="1"/>
    <col min="2" max="2" width="15.44140625" customWidth="1"/>
    <col min="3" max="3" width="17" customWidth="1"/>
    <col min="4" max="4" width="18" customWidth="1"/>
    <col min="5" max="5" width="17.6640625" customWidth="1"/>
    <col min="6" max="6" width="19.33203125" customWidth="1"/>
    <col min="7" max="7" width="33.33203125" customWidth="1"/>
  </cols>
  <sheetData>
    <row r="2" spans="1:8" s="214" customFormat="1" ht="13.5" customHeight="1" x14ac:dyDescent="0.35">
      <c r="A2" s="213" t="s">
        <v>37</v>
      </c>
      <c r="B2" s="213"/>
      <c r="C2" s="213"/>
      <c r="D2" s="213"/>
      <c r="E2" s="213"/>
    </row>
    <row r="3" spans="1:8" ht="15" thickBot="1" x14ac:dyDescent="0.35"/>
    <row r="4" spans="1:8" ht="15.6" x14ac:dyDescent="0.3">
      <c r="A4" s="522" t="s">
        <v>17</v>
      </c>
      <c r="B4" s="211">
        <v>2008</v>
      </c>
      <c r="C4" s="47">
        <v>2014</v>
      </c>
      <c r="D4" s="212">
        <v>2018</v>
      </c>
      <c r="E4" s="494" t="s">
        <v>36</v>
      </c>
      <c r="F4" s="524" t="s">
        <v>82</v>
      </c>
      <c r="G4" s="527" t="s">
        <v>111</v>
      </c>
      <c r="H4" s="1"/>
    </row>
    <row r="5" spans="1:8" ht="15.6" x14ac:dyDescent="0.3">
      <c r="A5" s="511"/>
      <c r="B5" s="512" t="s">
        <v>19</v>
      </c>
      <c r="C5" s="512"/>
      <c r="D5" s="516"/>
      <c r="E5" s="495"/>
      <c r="F5" s="525"/>
      <c r="G5" s="528"/>
      <c r="H5" s="1"/>
    </row>
    <row r="6" spans="1:8" ht="16.2" thickBot="1" x14ac:dyDescent="0.35">
      <c r="A6" s="523"/>
      <c r="B6" s="49">
        <v>1</v>
      </c>
      <c r="C6" s="49">
        <v>2</v>
      </c>
      <c r="D6" s="50">
        <v>3</v>
      </c>
      <c r="E6" s="496"/>
      <c r="F6" s="526"/>
      <c r="G6" s="529"/>
      <c r="H6" s="1"/>
    </row>
    <row r="7" spans="1:8" ht="15.6" x14ac:dyDescent="0.3">
      <c r="A7" s="215" t="s">
        <v>38</v>
      </c>
      <c r="B7" s="217">
        <v>2654</v>
      </c>
      <c r="C7" s="218">
        <v>3024</v>
      </c>
      <c r="D7" s="219">
        <v>3304</v>
      </c>
      <c r="E7" s="226">
        <f t="shared" ref="E7:E19" si="0">(D7)-B7</f>
        <v>650</v>
      </c>
      <c r="F7" s="232">
        <f t="shared" ref="F7:F19" si="1">((D7-B7)/B7)</f>
        <v>0.2449133383571967</v>
      </c>
      <c r="G7" s="422"/>
      <c r="H7" s="1"/>
    </row>
    <row r="8" spans="1:8" ht="15.6" x14ac:dyDescent="0.3">
      <c r="A8" s="216" t="s">
        <v>39</v>
      </c>
      <c r="B8" s="203">
        <v>2759</v>
      </c>
      <c r="C8" s="18">
        <v>3150</v>
      </c>
      <c r="D8" s="220">
        <v>3449</v>
      </c>
      <c r="E8" s="227">
        <f t="shared" si="0"/>
        <v>690</v>
      </c>
      <c r="F8" s="233">
        <f t="shared" si="1"/>
        <v>0.25009061254077564</v>
      </c>
      <c r="G8" s="402"/>
      <c r="H8" s="1"/>
    </row>
    <row r="9" spans="1:8" ht="15.6" customHeight="1" thickBot="1" x14ac:dyDescent="0.35">
      <c r="A9" s="198" t="s">
        <v>99</v>
      </c>
      <c r="B9" s="416">
        <v>2612</v>
      </c>
      <c r="C9" s="417">
        <v>2961</v>
      </c>
      <c r="D9" s="418">
        <v>3264</v>
      </c>
      <c r="E9" s="414">
        <f t="shared" si="0"/>
        <v>652</v>
      </c>
      <c r="F9" s="415">
        <f t="shared" si="1"/>
        <v>0.24961715160796324</v>
      </c>
      <c r="G9" s="420"/>
      <c r="H9" s="1"/>
    </row>
    <row r="10" spans="1:8" s="261" customFormat="1" ht="15.6" x14ac:dyDescent="0.3">
      <c r="A10" s="46" t="s">
        <v>107</v>
      </c>
      <c r="B10" s="258">
        <v>2815</v>
      </c>
      <c r="C10" s="259">
        <v>3204</v>
      </c>
      <c r="D10" s="260">
        <v>3558</v>
      </c>
      <c r="E10" s="34">
        <f t="shared" si="0"/>
        <v>743</v>
      </c>
      <c r="F10" s="230">
        <f t="shared" si="1"/>
        <v>0.26394316163410303</v>
      </c>
      <c r="G10" s="421"/>
      <c r="H10" s="1"/>
    </row>
    <row r="11" spans="1:8" s="282" customFormat="1" ht="15.6" x14ac:dyDescent="0.3">
      <c r="A11" s="46" t="s">
        <v>108</v>
      </c>
      <c r="B11" s="258">
        <v>3096</v>
      </c>
      <c r="C11" s="259">
        <v>3453</v>
      </c>
      <c r="D11" s="260">
        <v>3818</v>
      </c>
      <c r="E11" s="34">
        <f t="shared" si="0"/>
        <v>722</v>
      </c>
      <c r="F11" s="230">
        <f t="shared" si="1"/>
        <v>0.23320413436692505</v>
      </c>
      <c r="G11" s="402"/>
      <c r="H11" s="1"/>
    </row>
    <row r="12" spans="1:8" s="282" customFormat="1" ht="15.6" x14ac:dyDescent="0.3">
      <c r="A12" s="46" t="s">
        <v>109</v>
      </c>
      <c r="B12" s="31">
        <v>2388</v>
      </c>
      <c r="C12" s="11">
        <v>2684</v>
      </c>
      <c r="D12" s="419">
        <v>2928</v>
      </c>
      <c r="E12" s="34">
        <f t="shared" si="0"/>
        <v>540</v>
      </c>
      <c r="F12" s="230">
        <f t="shared" si="1"/>
        <v>0.22613065326633167</v>
      </c>
      <c r="G12" s="421">
        <f>D11-D12</f>
        <v>890</v>
      </c>
      <c r="H12" s="1"/>
    </row>
    <row r="13" spans="1:8" ht="15.6" x14ac:dyDescent="0.3">
      <c r="A13" s="199" t="s">
        <v>93</v>
      </c>
      <c r="B13" s="31">
        <v>2580</v>
      </c>
      <c r="C13" s="11">
        <v>2940</v>
      </c>
      <c r="D13" s="32">
        <v>3213</v>
      </c>
      <c r="E13" s="34">
        <f t="shared" si="0"/>
        <v>633</v>
      </c>
      <c r="F13" s="230">
        <f t="shared" si="1"/>
        <v>0.24534883720930231</v>
      </c>
      <c r="G13" s="402"/>
      <c r="H13" s="1"/>
    </row>
    <row r="14" spans="1:8" ht="15.6" x14ac:dyDescent="0.3">
      <c r="A14" s="199" t="s">
        <v>110</v>
      </c>
      <c r="B14" s="31">
        <v>2305</v>
      </c>
      <c r="C14" s="11">
        <v>2608</v>
      </c>
      <c r="D14" s="423">
        <v>2930</v>
      </c>
      <c r="E14" s="34">
        <f t="shared" si="0"/>
        <v>625</v>
      </c>
      <c r="F14" s="230">
        <f t="shared" si="1"/>
        <v>0.27114967462039047</v>
      </c>
      <c r="G14" s="421">
        <f>(D11-D14)</f>
        <v>888</v>
      </c>
      <c r="H14" s="1"/>
    </row>
    <row r="15" spans="1:8" ht="15.6" x14ac:dyDescent="0.3">
      <c r="A15" s="199" t="s">
        <v>103</v>
      </c>
      <c r="B15" s="31">
        <v>2608</v>
      </c>
      <c r="C15" s="11">
        <v>2989</v>
      </c>
      <c r="D15" s="32">
        <v>3282</v>
      </c>
      <c r="E15" s="34">
        <f t="shared" si="0"/>
        <v>674</v>
      </c>
      <c r="F15" s="230">
        <f t="shared" si="1"/>
        <v>0.2584355828220859</v>
      </c>
      <c r="G15" s="402"/>
      <c r="H15" s="1"/>
    </row>
    <row r="16" spans="1:8" ht="15.6" x14ac:dyDescent="0.3">
      <c r="A16" s="199" t="s">
        <v>104</v>
      </c>
      <c r="B16" s="31">
        <v>2475</v>
      </c>
      <c r="C16" s="11">
        <v>2775</v>
      </c>
      <c r="D16" s="32">
        <v>3063</v>
      </c>
      <c r="E16" s="34">
        <f t="shared" si="0"/>
        <v>588</v>
      </c>
      <c r="F16" s="230">
        <f t="shared" si="1"/>
        <v>0.23757575757575758</v>
      </c>
      <c r="G16" s="402"/>
      <c r="H16" s="1"/>
    </row>
    <row r="17" spans="1:8" s="282" customFormat="1" ht="15.6" x14ac:dyDescent="0.3">
      <c r="A17" s="199" t="s">
        <v>105</v>
      </c>
      <c r="B17" s="31">
        <v>2566</v>
      </c>
      <c r="C17" s="11">
        <v>2951</v>
      </c>
      <c r="D17" s="32">
        <v>3194</v>
      </c>
      <c r="E17" s="34">
        <f t="shared" si="0"/>
        <v>628</v>
      </c>
      <c r="F17" s="230">
        <f t="shared" si="1"/>
        <v>0.24473889321901793</v>
      </c>
      <c r="G17" s="402"/>
      <c r="H17" s="1"/>
    </row>
    <row r="18" spans="1:8" s="282" customFormat="1" ht="15.6" x14ac:dyDescent="0.3">
      <c r="A18" s="199" t="s">
        <v>89</v>
      </c>
      <c r="B18" s="31">
        <v>2456</v>
      </c>
      <c r="C18" s="11">
        <v>2783</v>
      </c>
      <c r="D18" s="32">
        <v>3074</v>
      </c>
      <c r="E18" s="34">
        <f t="shared" si="0"/>
        <v>618</v>
      </c>
      <c r="F18" s="230">
        <f t="shared" si="1"/>
        <v>0.25162866449511401</v>
      </c>
      <c r="G18" s="421"/>
      <c r="H18" s="1"/>
    </row>
    <row r="19" spans="1:8" s="282" customFormat="1" ht="16.2" thickBot="1" x14ac:dyDescent="0.35">
      <c r="A19" s="200" t="s">
        <v>106</v>
      </c>
      <c r="B19" s="35">
        <v>2484</v>
      </c>
      <c r="C19" s="36">
        <v>2759</v>
      </c>
      <c r="D19" s="37">
        <v>2973</v>
      </c>
      <c r="E19" s="228">
        <f t="shared" si="0"/>
        <v>489</v>
      </c>
      <c r="F19" s="231">
        <f t="shared" si="1"/>
        <v>0.19685990338164253</v>
      </c>
      <c r="G19" s="420"/>
      <c r="H19" s="1"/>
    </row>
    <row r="20" spans="1:8" ht="15.6" x14ac:dyDescent="0.3">
      <c r="A20" s="62"/>
      <c r="B20" s="1"/>
      <c r="C20" s="1"/>
      <c r="D20" s="1"/>
      <c r="E20" s="1"/>
      <c r="F20" s="1"/>
      <c r="G20" s="1"/>
      <c r="H20" s="1"/>
    </row>
    <row r="21" spans="1:8" ht="15.6" x14ac:dyDescent="0.3">
      <c r="A21" s="1"/>
      <c r="B21" s="1"/>
      <c r="C21" s="1"/>
      <c r="D21" s="1"/>
      <c r="E21" s="1"/>
      <c r="F21" s="1"/>
      <c r="G21" s="1"/>
      <c r="H21" s="1"/>
    </row>
    <row r="22" spans="1:8" ht="15.6" x14ac:dyDescent="0.3">
      <c r="A22" s="1"/>
      <c r="B22" s="1"/>
      <c r="C22" s="1"/>
      <c r="D22" s="1"/>
      <c r="E22" s="1"/>
      <c r="F22" s="1"/>
      <c r="G22" s="1"/>
      <c r="H22" s="1"/>
    </row>
    <row r="23" spans="1:8" ht="15.6" x14ac:dyDescent="0.3">
      <c r="A23" s="1"/>
      <c r="B23" s="1"/>
      <c r="C23" s="1"/>
      <c r="D23" s="1"/>
      <c r="E23" s="1"/>
      <c r="F23" s="1"/>
      <c r="G23" s="1"/>
      <c r="H23" s="1"/>
    </row>
    <row r="24" spans="1:8" ht="15.6" x14ac:dyDescent="0.3">
      <c r="A24" s="1"/>
      <c r="B24" s="1"/>
      <c r="C24" s="1"/>
      <c r="D24" s="1"/>
      <c r="E24" s="1"/>
      <c r="F24" s="1"/>
      <c r="G24" s="1"/>
      <c r="H24" s="1"/>
    </row>
    <row r="25" spans="1:8" ht="15.6" x14ac:dyDescent="0.3">
      <c r="A25" s="1"/>
      <c r="B25" s="1"/>
      <c r="C25" s="1"/>
      <c r="D25" s="1"/>
      <c r="E25" s="1"/>
      <c r="F25" s="1"/>
      <c r="G25" s="1"/>
      <c r="H25" s="1"/>
    </row>
  </sheetData>
  <mergeCells count="5">
    <mergeCell ref="A4:A6"/>
    <mergeCell ref="B5:D5"/>
    <mergeCell ref="E4:E6"/>
    <mergeCell ref="F4:F6"/>
    <mergeCell ref="G4:G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X31"/>
  <sheetViews>
    <sheetView zoomScale="40" zoomScaleNormal="40" workbookViewId="0">
      <selection activeCell="A3" sqref="A3:XFD3"/>
    </sheetView>
  </sheetViews>
  <sheetFormatPr baseColWidth="10" defaultColWidth="11.44140625" defaultRowHeight="15.6" x14ac:dyDescent="0.3"/>
  <cols>
    <col min="1" max="1" width="28.44140625" style="62" customWidth="1"/>
    <col min="2" max="2" width="11.88671875" style="9" customWidth="1"/>
    <col min="3" max="3" width="10.44140625" style="9" customWidth="1"/>
    <col min="4" max="4" width="10.88671875" style="9" customWidth="1"/>
    <col min="5" max="5" width="11.88671875" style="64" customWidth="1"/>
    <col min="6" max="6" width="10.44140625" style="64" customWidth="1"/>
    <col min="7" max="7" width="10.88671875" style="64" customWidth="1"/>
    <col min="8" max="8" width="5" style="1" customWidth="1"/>
    <col min="9" max="9" width="29.6640625" style="1" bestFit="1" customWidth="1"/>
    <col min="10" max="10" width="11.88671875" style="1" bestFit="1" customWidth="1"/>
    <col min="11" max="11" width="10.44140625" style="1" bestFit="1" customWidth="1"/>
    <col min="12" max="12" width="9.6640625" style="1" bestFit="1" customWidth="1"/>
    <col min="13" max="13" width="11.88671875" style="1" bestFit="1" customWidth="1"/>
    <col min="14" max="14" width="10.44140625" style="1" bestFit="1" customWidth="1"/>
    <col min="15" max="15" width="11.44140625" style="1" bestFit="1" customWidth="1"/>
    <col min="16" max="16" width="5.33203125" style="1" customWidth="1"/>
    <col min="17" max="17" width="29.6640625" style="1" bestFit="1" customWidth="1"/>
    <col min="18" max="19" width="10.44140625" style="1" bestFit="1" customWidth="1"/>
    <col min="20" max="20" width="11.33203125" style="1" bestFit="1" customWidth="1"/>
    <col min="21" max="22" width="10.44140625" style="1" bestFit="1" customWidth="1"/>
    <col min="23" max="23" width="11.33203125" style="1" bestFit="1" customWidth="1"/>
    <col min="24" max="16384" width="11.44140625" style="1"/>
  </cols>
  <sheetData>
    <row r="3" spans="1:24" s="548" customFormat="1" ht="18" x14ac:dyDescent="0.3"/>
    <row r="5" spans="1:24" x14ac:dyDescent="0.3">
      <c r="A5" s="61"/>
    </row>
    <row r="6" spans="1:24" s="530" customFormat="1" x14ac:dyDescent="0.3"/>
    <row r="7" spans="1:24" ht="16.2" thickBot="1" x14ac:dyDescent="0.35">
      <c r="M7" s="3"/>
      <c r="N7" s="3"/>
      <c r="O7" s="3"/>
      <c r="S7" s="3"/>
      <c r="T7" s="3"/>
      <c r="U7" s="3"/>
      <c r="V7" s="3"/>
      <c r="W7" s="3"/>
    </row>
    <row r="8" spans="1:24" s="63" customFormat="1" x14ac:dyDescent="0.3">
      <c r="A8" s="61"/>
      <c r="B8" s="549" t="s">
        <v>0</v>
      </c>
      <c r="C8" s="550"/>
      <c r="D8" s="550"/>
      <c r="E8" s="550"/>
      <c r="F8" s="550"/>
      <c r="G8" s="551"/>
      <c r="J8" s="549" t="s">
        <v>30</v>
      </c>
      <c r="K8" s="550"/>
      <c r="L8" s="550"/>
      <c r="M8" s="550"/>
      <c r="N8" s="550"/>
      <c r="O8" s="551"/>
      <c r="P8" s="68"/>
      <c r="Q8" s="68"/>
      <c r="R8" s="549" t="s">
        <v>31</v>
      </c>
      <c r="S8" s="550"/>
      <c r="T8" s="550"/>
      <c r="U8" s="550"/>
      <c r="V8" s="550"/>
      <c r="W8" s="551"/>
      <c r="X8" s="68"/>
    </row>
    <row r="9" spans="1:24" x14ac:dyDescent="0.3">
      <c r="A9" s="552" t="s">
        <v>17</v>
      </c>
      <c r="B9" s="538" t="s">
        <v>40</v>
      </c>
      <c r="C9" s="554"/>
      <c r="D9" s="71"/>
      <c r="E9" s="541" t="s">
        <v>41</v>
      </c>
      <c r="F9" s="541"/>
      <c r="G9" s="221"/>
      <c r="H9" s="62"/>
      <c r="I9" s="62"/>
      <c r="J9" s="555" t="s">
        <v>40</v>
      </c>
      <c r="K9" s="556"/>
      <c r="L9" s="76"/>
      <c r="M9" s="557" t="s">
        <v>41</v>
      </c>
      <c r="N9" s="558"/>
      <c r="O9" s="80"/>
      <c r="P9" s="3"/>
      <c r="Q9" s="3"/>
      <c r="R9" s="538" t="s">
        <v>40</v>
      </c>
      <c r="S9" s="539"/>
      <c r="T9" s="540"/>
      <c r="U9" s="541" t="s">
        <v>41</v>
      </c>
      <c r="V9" s="542"/>
      <c r="W9" s="543"/>
      <c r="X9" s="3"/>
    </row>
    <row r="10" spans="1:24" x14ac:dyDescent="0.3">
      <c r="A10" s="552"/>
      <c r="B10" s="531" t="s">
        <v>1</v>
      </c>
      <c r="C10" s="532" t="s">
        <v>42</v>
      </c>
      <c r="D10" s="532"/>
      <c r="E10" s="535" t="s">
        <v>1</v>
      </c>
      <c r="F10" s="536" t="s">
        <v>43</v>
      </c>
      <c r="G10" s="537"/>
      <c r="H10" s="62"/>
      <c r="I10" s="62"/>
      <c r="J10" s="559" t="s">
        <v>1</v>
      </c>
      <c r="K10" s="533" t="s">
        <v>42</v>
      </c>
      <c r="L10" s="534"/>
      <c r="M10" s="544" t="s">
        <v>1</v>
      </c>
      <c r="N10" s="546" t="s">
        <v>43</v>
      </c>
      <c r="O10" s="547"/>
      <c r="R10" s="531" t="s">
        <v>1</v>
      </c>
      <c r="S10" s="532" t="s">
        <v>42</v>
      </c>
      <c r="T10" s="532"/>
      <c r="U10" s="535" t="s">
        <v>1</v>
      </c>
      <c r="V10" s="536" t="s">
        <v>43</v>
      </c>
      <c r="W10" s="537"/>
      <c r="X10" s="3"/>
    </row>
    <row r="11" spans="1:24" ht="46.8" x14ac:dyDescent="0.3">
      <c r="A11" s="552"/>
      <c r="B11" s="531"/>
      <c r="C11" s="72" t="s">
        <v>20</v>
      </c>
      <c r="D11" s="73" t="s">
        <v>44</v>
      </c>
      <c r="E11" s="535"/>
      <c r="F11" s="74" t="s">
        <v>20</v>
      </c>
      <c r="G11" s="164" t="s">
        <v>45</v>
      </c>
      <c r="H11" s="62"/>
      <c r="I11" s="62"/>
      <c r="J11" s="560"/>
      <c r="K11" s="72" t="s">
        <v>20</v>
      </c>
      <c r="L11" s="75" t="s">
        <v>44</v>
      </c>
      <c r="M11" s="545"/>
      <c r="N11" s="74" t="s">
        <v>20</v>
      </c>
      <c r="O11" s="78" t="s">
        <v>45</v>
      </c>
      <c r="R11" s="531"/>
      <c r="S11" s="72" t="s">
        <v>20</v>
      </c>
      <c r="T11" s="75" t="s">
        <v>44</v>
      </c>
      <c r="U11" s="535"/>
      <c r="V11" s="74" t="s">
        <v>20</v>
      </c>
      <c r="W11" s="78" t="s">
        <v>45</v>
      </c>
    </row>
    <row r="12" spans="1:24" ht="16.2" thickBot="1" x14ac:dyDescent="0.35">
      <c r="A12" s="553"/>
      <c r="B12" s="425">
        <v>1</v>
      </c>
      <c r="C12" s="426">
        <v>2</v>
      </c>
      <c r="D12" s="426">
        <v>3</v>
      </c>
      <c r="E12" s="427">
        <v>7</v>
      </c>
      <c r="F12" s="427">
        <v>8</v>
      </c>
      <c r="G12" s="428">
        <v>9</v>
      </c>
      <c r="H12" s="62"/>
      <c r="I12" s="62"/>
      <c r="J12" s="425">
        <v>1</v>
      </c>
      <c r="K12" s="426">
        <v>2</v>
      </c>
      <c r="L12" s="426">
        <v>3</v>
      </c>
      <c r="M12" s="427">
        <v>7</v>
      </c>
      <c r="N12" s="427">
        <v>8</v>
      </c>
      <c r="O12" s="428">
        <v>9</v>
      </c>
      <c r="R12" s="425">
        <v>1</v>
      </c>
      <c r="S12" s="426">
        <v>2</v>
      </c>
      <c r="T12" s="426">
        <v>3</v>
      </c>
      <c r="U12" s="427">
        <v>7</v>
      </c>
      <c r="V12" s="427">
        <v>8</v>
      </c>
      <c r="W12" s="428">
        <v>9</v>
      </c>
    </row>
    <row r="13" spans="1:24" x14ac:dyDescent="0.3">
      <c r="A13" s="193" t="s">
        <v>22</v>
      </c>
      <c r="B13" s="300">
        <v>19721074</v>
      </c>
      <c r="C13" s="301">
        <v>4334250</v>
      </c>
      <c r="D13" s="429">
        <v>22</v>
      </c>
      <c r="E13" s="430">
        <v>21440102</v>
      </c>
      <c r="F13" s="307">
        <v>4141034</v>
      </c>
      <c r="G13" s="308">
        <v>19.3</v>
      </c>
      <c r="H13" s="62"/>
      <c r="I13" s="193" t="s">
        <v>22</v>
      </c>
      <c r="J13" s="51">
        <v>12687284</v>
      </c>
      <c r="K13" s="52">
        <v>1917303</v>
      </c>
      <c r="L13" s="435">
        <v>15.1</v>
      </c>
      <c r="M13" s="436">
        <v>14437683</v>
      </c>
      <c r="N13" s="52">
        <v>2285421</v>
      </c>
      <c r="O13" s="187">
        <v>15.8</v>
      </c>
      <c r="Q13" s="193" t="s">
        <v>22</v>
      </c>
      <c r="R13" s="51">
        <v>7033790</v>
      </c>
      <c r="S13" s="52">
        <v>2416947</v>
      </c>
      <c r="T13" s="435">
        <v>34.4</v>
      </c>
      <c r="U13" s="436">
        <v>7002419</v>
      </c>
      <c r="V13" s="52">
        <v>1855613</v>
      </c>
      <c r="W13" s="187">
        <v>26.5</v>
      </c>
    </row>
    <row r="14" spans="1:24" x14ac:dyDescent="0.3">
      <c r="A14" s="160" t="s">
        <v>13</v>
      </c>
      <c r="B14" s="31">
        <v>3237060</v>
      </c>
      <c r="C14" s="11">
        <v>569923</v>
      </c>
      <c r="D14" s="13">
        <v>17.600000000000001</v>
      </c>
      <c r="E14" s="27">
        <v>3705825</v>
      </c>
      <c r="F14" s="65">
        <v>576302</v>
      </c>
      <c r="G14" s="77">
        <v>15.6</v>
      </c>
      <c r="H14" s="62"/>
      <c r="I14" s="160" t="s">
        <v>13</v>
      </c>
      <c r="J14" s="53">
        <v>2109070</v>
      </c>
      <c r="K14" s="48">
        <v>214979</v>
      </c>
      <c r="L14" s="23">
        <v>10.199999999999999</v>
      </c>
      <c r="M14" s="22">
        <v>2523156</v>
      </c>
      <c r="N14" s="48">
        <v>292225</v>
      </c>
      <c r="O14" s="79">
        <v>11.6</v>
      </c>
      <c r="P14" s="3"/>
      <c r="Q14" s="160" t="s">
        <v>13</v>
      </c>
      <c r="R14" s="53">
        <v>1127990</v>
      </c>
      <c r="S14" s="48">
        <v>354944</v>
      </c>
      <c r="T14" s="23">
        <v>31.5</v>
      </c>
      <c r="U14" s="22">
        <v>1182669</v>
      </c>
      <c r="V14" s="48">
        <v>284077</v>
      </c>
      <c r="W14" s="79">
        <v>24</v>
      </c>
    </row>
    <row r="15" spans="1:24" x14ac:dyDescent="0.3">
      <c r="A15" s="44" t="s">
        <v>112</v>
      </c>
      <c r="B15" s="31">
        <v>264270</v>
      </c>
      <c r="C15" s="11">
        <v>50490</v>
      </c>
      <c r="D15" s="13">
        <v>19.100000000000001</v>
      </c>
      <c r="E15" s="27">
        <v>307580</v>
      </c>
      <c r="F15" s="65">
        <v>51925</v>
      </c>
      <c r="G15" s="77">
        <v>16.899999999999999</v>
      </c>
      <c r="H15" s="62"/>
      <c r="I15" s="44" t="s">
        <v>112</v>
      </c>
      <c r="J15" s="53">
        <v>179687</v>
      </c>
      <c r="K15" s="48">
        <v>18655</v>
      </c>
      <c r="L15" s="23">
        <v>10.4</v>
      </c>
      <c r="M15" s="22">
        <v>215725</v>
      </c>
      <c r="N15" s="48">
        <v>25662</v>
      </c>
      <c r="O15" s="79">
        <v>11.9</v>
      </c>
      <c r="Q15" s="44" t="s">
        <v>112</v>
      </c>
      <c r="R15" s="248">
        <v>84583</v>
      </c>
      <c r="S15" s="245">
        <v>31834</v>
      </c>
      <c r="T15" s="266">
        <v>37.6</v>
      </c>
      <c r="U15" s="267">
        <v>91855</v>
      </c>
      <c r="V15" s="245">
        <v>26263</v>
      </c>
      <c r="W15" s="247">
        <v>28.6</v>
      </c>
    </row>
    <row r="16" spans="1:24" x14ac:dyDescent="0.3">
      <c r="A16" s="195" t="s">
        <v>107</v>
      </c>
      <c r="B16" s="258">
        <v>15903</v>
      </c>
      <c r="C16" s="259">
        <v>2761</v>
      </c>
      <c r="D16" s="262">
        <v>17.399999999999999</v>
      </c>
      <c r="E16" s="263">
        <v>17465</v>
      </c>
      <c r="F16" s="264">
        <v>2604</v>
      </c>
      <c r="G16" s="265">
        <v>14.9</v>
      </c>
      <c r="H16" s="225"/>
      <c r="I16" s="195" t="s">
        <v>107</v>
      </c>
      <c r="J16" s="248">
        <v>10098</v>
      </c>
      <c r="K16" s="272">
        <v>946</v>
      </c>
      <c r="L16" s="266">
        <v>9.4</v>
      </c>
      <c r="M16" s="267">
        <v>11623</v>
      </c>
      <c r="N16" s="245">
        <v>1168</v>
      </c>
      <c r="O16" s="247">
        <v>10.1</v>
      </c>
      <c r="Q16" s="195" t="s">
        <v>107</v>
      </c>
      <c r="R16" s="53">
        <v>5805</v>
      </c>
      <c r="S16" s="48">
        <v>1815</v>
      </c>
      <c r="T16" s="23">
        <v>31.3</v>
      </c>
      <c r="U16" s="22">
        <v>5842</v>
      </c>
      <c r="V16" s="48">
        <v>1435</v>
      </c>
      <c r="W16" s="79">
        <v>24.6</v>
      </c>
    </row>
    <row r="17" spans="1:23" x14ac:dyDescent="0.3">
      <c r="A17" s="44" t="s">
        <v>108</v>
      </c>
      <c r="B17" s="31">
        <v>68082</v>
      </c>
      <c r="C17" s="11">
        <v>10503</v>
      </c>
      <c r="D17" s="13">
        <v>15.4</v>
      </c>
      <c r="E17" s="27">
        <v>80776</v>
      </c>
      <c r="F17" s="65">
        <v>9697</v>
      </c>
      <c r="G17" s="77">
        <v>12</v>
      </c>
      <c r="H17" s="225"/>
      <c r="I17" s="44" t="s">
        <v>108</v>
      </c>
      <c r="J17" s="53">
        <v>45331</v>
      </c>
      <c r="K17" s="48">
        <v>4603</v>
      </c>
      <c r="L17" s="23">
        <v>10.199999999999999</v>
      </c>
      <c r="M17" s="22">
        <v>53757</v>
      </c>
      <c r="N17" s="48">
        <v>4915</v>
      </c>
      <c r="O17" s="79">
        <v>9.1</v>
      </c>
      <c r="Q17" s="44" t="s">
        <v>108</v>
      </c>
      <c r="R17" s="53">
        <v>22751</v>
      </c>
      <c r="S17" s="48">
        <v>5900</v>
      </c>
      <c r="T17" s="23">
        <v>25.9</v>
      </c>
      <c r="U17" s="22">
        <v>27019</v>
      </c>
      <c r="V17" s="48">
        <v>4782</v>
      </c>
      <c r="W17" s="79">
        <v>17.7</v>
      </c>
    </row>
    <row r="18" spans="1:23" ht="31.2" x14ac:dyDescent="0.3">
      <c r="A18" s="44" t="s">
        <v>109</v>
      </c>
      <c r="B18" s="31">
        <v>15871</v>
      </c>
      <c r="C18" s="11">
        <v>3580</v>
      </c>
      <c r="D18" s="13">
        <v>22.6</v>
      </c>
      <c r="E18" s="27">
        <v>17232</v>
      </c>
      <c r="F18" s="65">
        <v>3931</v>
      </c>
      <c r="G18" s="77">
        <v>22.8</v>
      </c>
      <c r="H18" s="225"/>
      <c r="I18" s="161" t="s">
        <v>109</v>
      </c>
      <c r="J18" s="53">
        <v>9538</v>
      </c>
      <c r="K18" s="48">
        <v>1319</v>
      </c>
      <c r="L18" s="23">
        <v>13.8</v>
      </c>
      <c r="M18" s="22">
        <v>10892</v>
      </c>
      <c r="N18" s="48">
        <v>2078</v>
      </c>
      <c r="O18" s="440">
        <v>19.100000000000001</v>
      </c>
      <c r="Q18" s="44" t="s">
        <v>109</v>
      </c>
      <c r="R18" s="53">
        <v>6333</v>
      </c>
      <c r="S18" s="48">
        <v>2261</v>
      </c>
      <c r="T18" s="23">
        <v>35.700000000000003</v>
      </c>
      <c r="U18" s="22">
        <v>6340</v>
      </c>
      <c r="V18" s="48">
        <v>1853</v>
      </c>
      <c r="W18" s="79">
        <v>29.2</v>
      </c>
    </row>
    <row r="19" spans="1:23" ht="19.5" customHeight="1" x14ac:dyDescent="0.3">
      <c r="A19" s="44" t="s">
        <v>93</v>
      </c>
      <c r="B19" s="31">
        <v>16719</v>
      </c>
      <c r="C19" s="11">
        <v>2988</v>
      </c>
      <c r="D19" s="13">
        <v>17.899999999999999</v>
      </c>
      <c r="E19" s="27">
        <v>18590</v>
      </c>
      <c r="F19" s="65">
        <v>2852</v>
      </c>
      <c r="G19" s="77">
        <v>15.3</v>
      </c>
      <c r="H19" s="238"/>
      <c r="I19" s="44" t="s">
        <v>93</v>
      </c>
      <c r="J19" s="53">
        <v>11613</v>
      </c>
      <c r="K19" s="67">
        <v>901</v>
      </c>
      <c r="L19" s="23">
        <v>7.8</v>
      </c>
      <c r="M19" s="22">
        <v>13503</v>
      </c>
      <c r="N19" s="48">
        <v>1245</v>
      </c>
      <c r="O19" s="79">
        <v>9.1999999999999993</v>
      </c>
      <c r="Q19" s="44" t="s">
        <v>93</v>
      </c>
      <c r="R19" s="53">
        <v>5106</v>
      </c>
      <c r="S19" s="48">
        <v>2088</v>
      </c>
      <c r="T19" s="23">
        <v>40.9</v>
      </c>
      <c r="U19" s="22">
        <v>5087</v>
      </c>
      <c r="V19" s="48">
        <v>1607</v>
      </c>
      <c r="W19" s="79">
        <v>31.6</v>
      </c>
    </row>
    <row r="20" spans="1:23" x14ac:dyDescent="0.3">
      <c r="A20" s="161" t="s">
        <v>110</v>
      </c>
      <c r="B20" s="31">
        <v>29601</v>
      </c>
      <c r="C20" s="11">
        <v>7614</v>
      </c>
      <c r="D20" s="13">
        <v>25.7</v>
      </c>
      <c r="E20" s="27">
        <v>32737</v>
      </c>
      <c r="F20" s="65">
        <v>7693</v>
      </c>
      <c r="G20" s="439">
        <v>23.5</v>
      </c>
      <c r="H20" s="238"/>
      <c r="I20" s="44" t="s">
        <v>110</v>
      </c>
      <c r="J20" s="53">
        <v>19591</v>
      </c>
      <c r="K20" s="48">
        <v>2591</v>
      </c>
      <c r="L20" s="23">
        <v>13.2</v>
      </c>
      <c r="M20" s="22">
        <v>23033</v>
      </c>
      <c r="N20" s="48">
        <v>3637</v>
      </c>
      <c r="O20" s="79">
        <v>15.8</v>
      </c>
      <c r="Q20" s="161" t="s">
        <v>110</v>
      </c>
      <c r="R20" s="248">
        <v>10010</v>
      </c>
      <c r="S20" s="245">
        <v>5023</v>
      </c>
      <c r="T20" s="266">
        <v>50.2</v>
      </c>
      <c r="U20" s="267">
        <v>9704</v>
      </c>
      <c r="V20" s="245">
        <v>4057</v>
      </c>
      <c r="W20" s="440">
        <v>41.8</v>
      </c>
    </row>
    <row r="21" spans="1:23" x14ac:dyDescent="0.3">
      <c r="A21" s="195" t="s">
        <v>103</v>
      </c>
      <c r="B21" s="258">
        <v>26949</v>
      </c>
      <c r="C21" s="259">
        <v>4886</v>
      </c>
      <c r="D21" s="262">
        <v>18.100000000000001</v>
      </c>
      <c r="E21" s="263">
        <v>32813</v>
      </c>
      <c r="F21" s="264">
        <v>5262</v>
      </c>
      <c r="G21" s="265">
        <v>16</v>
      </c>
      <c r="H21" s="296"/>
      <c r="I21" s="195" t="s">
        <v>103</v>
      </c>
      <c r="J21" s="248">
        <v>18906</v>
      </c>
      <c r="K21" s="245">
        <v>1732</v>
      </c>
      <c r="L21" s="266">
        <v>9.1999999999999993</v>
      </c>
      <c r="M21" s="267">
        <v>23729</v>
      </c>
      <c r="N21" s="245">
        <v>2473</v>
      </c>
      <c r="O21" s="247">
        <v>10.4</v>
      </c>
      <c r="Q21" s="195" t="s">
        <v>103</v>
      </c>
      <c r="R21" s="248">
        <v>8043</v>
      </c>
      <c r="S21" s="245">
        <v>3155</v>
      </c>
      <c r="T21" s="266">
        <v>39.200000000000003</v>
      </c>
      <c r="U21" s="267">
        <v>9084</v>
      </c>
      <c r="V21" s="245">
        <v>2789</v>
      </c>
      <c r="W21" s="247">
        <v>30.7</v>
      </c>
    </row>
    <row r="22" spans="1:23" x14ac:dyDescent="0.3">
      <c r="A22" s="195" t="s">
        <v>104</v>
      </c>
      <c r="B22" s="258">
        <v>17810</v>
      </c>
      <c r="C22" s="259">
        <v>3409</v>
      </c>
      <c r="D22" s="262">
        <v>19.100000000000001</v>
      </c>
      <c r="E22" s="263">
        <v>20771</v>
      </c>
      <c r="F22" s="264">
        <v>3822</v>
      </c>
      <c r="G22" s="265">
        <v>18.399999999999999</v>
      </c>
      <c r="H22" s="238"/>
      <c r="I22" s="195" t="s">
        <v>104</v>
      </c>
      <c r="J22" s="248">
        <v>12711</v>
      </c>
      <c r="K22" s="245">
        <v>1249</v>
      </c>
      <c r="L22" s="266">
        <v>9.8000000000000007</v>
      </c>
      <c r="M22" s="267">
        <v>15367</v>
      </c>
      <c r="N22" s="245">
        <v>1890</v>
      </c>
      <c r="O22" s="247">
        <v>12.3</v>
      </c>
      <c r="Q22" s="195" t="s">
        <v>104</v>
      </c>
      <c r="R22" s="248">
        <v>5099</v>
      </c>
      <c r="S22" s="245">
        <v>2160</v>
      </c>
      <c r="T22" s="266">
        <v>42.4</v>
      </c>
      <c r="U22" s="267">
        <v>5404</v>
      </c>
      <c r="V22" s="245">
        <v>1931</v>
      </c>
      <c r="W22" s="247">
        <v>35.700000000000003</v>
      </c>
    </row>
    <row r="23" spans="1:23" x14ac:dyDescent="0.3">
      <c r="A23" s="45" t="s">
        <v>105</v>
      </c>
      <c r="B23" s="34">
        <v>25329</v>
      </c>
      <c r="C23" s="14">
        <v>4810</v>
      </c>
      <c r="D23" s="424">
        <v>19</v>
      </c>
      <c r="E23" s="309">
        <v>31501</v>
      </c>
      <c r="F23" s="309">
        <v>5486</v>
      </c>
      <c r="G23" s="310">
        <v>17.399999999999999</v>
      </c>
      <c r="I23" s="45" t="s">
        <v>105</v>
      </c>
      <c r="J23" s="248">
        <v>17996</v>
      </c>
      <c r="K23" s="245">
        <v>1732</v>
      </c>
      <c r="L23" s="266">
        <v>9.6</v>
      </c>
      <c r="M23" s="267">
        <v>23380</v>
      </c>
      <c r="N23" s="245">
        <v>3011</v>
      </c>
      <c r="O23" s="247">
        <v>12.9</v>
      </c>
      <c r="Q23" s="45" t="s">
        <v>105</v>
      </c>
      <c r="R23" s="248">
        <v>7333</v>
      </c>
      <c r="S23" s="245">
        <v>3078</v>
      </c>
      <c r="T23" s="266">
        <v>42</v>
      </c>
      <c r="U23" s="267">
        <v>8121</v>
      </c>
      <c r="V23" s="245">
        <v>2475</v>
      </c>
      <c r="W23" s="247">
        <v>30.5</v>
      </c>
    </row>
    <row r="24" spans="1:23" x14ac:dyDescent="0.3">
      <c r="A24" s="45" t="s">
        <v>89</v>
      </c>
      <c r="B24" s="34">
        <v>33202</v>
      </c>
      <c r="C24" s="14">
        <v>7040</v>
      </c>
      <c r="D24" s="424">
        <v>21.2</v>
      </c>
      <c r="E24" s="309">
        <v>38038</v>
      </c>
      <c r="F24" s="309">
        <v>6664</v>
      </c>
      <c r="G24" s="310">
        <v>17.5</v>
      </c>
      <c r="I24" s="45" t="s">
        <v>89</v>
      </c>
      <c r="J24" s="248">
        <v>23237</v>
      </c>
      <c r="K24" s="245">
        <v>2589</v>
      </c>
      <c r="L24" s="266">
        <v>11.1</v>
      </c>
      <c r="M24" s="267">
        <v>27191</v>
      </c>
      <c r="N24" s="245">
        <v>3119</v>
      </c>
      <c r="O24" s="247">
        <v>11.5</v>
      </c>
      <c r="Q24" s="313" t="s">
        <v>89</v>
      </c>
      <c r="R24" s="245">
        <v>9965</v>
      </c>
      <c r="S24" s="245">
        <v>4452</v>
      </c>
      <c r="T24" s="266">
        <v>44.7</v>
      </c>
      <c r="U24" s="267">
        <v>10847</v>
      </c>
      <c r="V24" s="245">
        <v>3546</v>
      </c>
      <c r="W24" s="247">
        <v>32.700000000000003</v>
      </c>
    </row>
    <row r="25" spans="1:23" ht="16.2" thickBot="1" x14ac:dyDescent="0.35">
      <c r="A25" s="81" t="s">
        <v>106</v>
      </c>
      <c r="B25" s="228">
        <v>14804</v>
      </c>
      <c r="C25" s="431">
        <v>2897</v>
      </c>
      <c r="D25" s="432">
        <v>19.600000000000001</v>
      </c>
      <c r="E25" s="433">
        <v>17657</v>
      </c>
      <c r="F25" s="433">
        <v>3914</v>
      </c>
      <c r="G25" s="434">
        <v>22.2</v>
      </c>
      <c r="I25" s="81" t="s">
        <v>106</v>
      </c>
      <c r="J25" s="283">
        <v>10666</v>
      </c>
      <c r="K25" s="437">
        <v>994</v>
      </c>
      <c r="L25" s="285">
        <v>9.3000000000000007</v>
      </c>
      <c r="M25" s="286">
        <v>13250</v>
      </c>
      <c r="N25" s="284">
        <v>2126</v>
      </c>
      <c r="O25" s="287">
        <v>16</v>
      </c>
      <c r="Q25" s="314" t="s">
        <v>106</v>
      </c>
      <c r="R25" s="284">
        <v>4138</v>
      </c>
      <c r="S25" s="284">
        <v>1903</v>
      </c>
      <c r="T25" s="438">
        <v>46</v>
      </c>
      <c r="U25" s="284">
        <v>4407</v>
      </c>
      <c r="V25" s="284">
        <v>1787</v>
      </c>
      <c r="W25" s="287">
        <v>40.6</v>
      </c>
    </row>
    <row r="26" spans="1:23" s="3" customFormat="1" x14ac:dyDescent="0.3">
      <c r="A26" s="292"/>
      <c r="B26" s="16"/>
      <c r="C26" s="16"/>
      <c r="D26" s="16"/>
      <c r="E26" s="66"/>
      <c r="F26" s="66"/>
      <c r="G26" s="66"/>
      <c r="I26" s="292"/>
      <c r="J26" s="245"/>
      <c r="K26" s="245"/>
      <c r="L26" s="246"/>
      <c r="M26" s="245"/>
      <c r="N26" s="245"/>
      <c r="O26" s="246"/>
    </row>
    <row r="27" spans="1:23" s="3" customFormat="1" x14ac:dyDescent="0.3">
      <c r="A27" s="292"/>
      <c r="B27" s="16"/>
      <c r="C27" s="16"/>
      <c r="D27" s="16"/>
      <c r="E27" s="66"/>
      <c r="F27" s="66"/>
      <c r="G27" s="66"/>
      <c r="I27" s="292"/>
      <c r="J27" s="245"/>
      <c r="K27" s="272"/>
      <c r="L27" s="246"/>
      <c r="M27" s="245"/>
      <c r="N27" s="245"/>
      <c r="O27" s="246"/>
      <c r="Q27" s="292"/>
      <c r="R27" s="245"/>
      <c r="S27" s="245"/>
      <c r="T27" s="246"/>
      <c r="U27" s="245"/>
      <c r="V27" s="245"/>
      <c r="W27" s="246"/>
    </row>
    <row r="28" spans="1:23" s="3" customFormat="1" x14ac:dyDescent="0.3">
      <c r="A28" s="292"/>
      <c r="B28" s="16"/>
      <c r="C28" s="16"/>
      <c r="D28" s="16"/>
      <c r="E28" s="66"/>
      <c r="F28" s="66"/>
      <c r="G28" s="66"/>
      <c r="I28" s="292"/>
      <c r="J28" s="245"/>
      <c r="K28" s="245"/>
      <c r="L28" s="246"/>
      <c r="M28" s="245"/>
      <c r="N28" s="245"/>
      <c r="O28" s="246"/>
      <c r="Q28" s="292"/>
      <c r="R28" s="245"/>
      <c r="S28" s="245"/>
      <c r="T28" s="246"/>
      <c r="U28" s="245"/>
      <c r="V28" s="245"/>
      <c r="W28" s="246"/>
    </row>
    <row r="29" spans="1:23" s="3" customFormat="1" x14ac:dyDescent="0.3">
      <c r="A29" s="292"/>
      <c r="B29" s="16"/>
      <c r="C29" s="16"/>
      <c r="D29" s="16"/>
      <c r="E29" s="66"/>
      <c r="F29" s="66"/>
      <c r="G29" s="66"/>
      <c r="I29" s="292"/>
      <c r="J29" s="245"/>
      <c r="K29" s="245"/>
      <c r="L29" s="246"/>
      <c r="M29" s="245"/>
      <c r="N29" s="245"/>
      <c r="O29" s="246"/>
      <c r="Q29" s="292"/>
      <c r="R29" s="245"/>
      <c r="S29" s="245"/>
      <c r="T29" s="246"/>
      <c r="U29" s="245"/>
      <c r="V29" s="245"/>
      <c r="W29" s="246"/>
    </row>
    <row r="30" spans="1:23" s="3" customFormat="1" x14ac:dyDescent="0.3">
      <c r="A30" s="292"/>
      <c r="B30" s="16"/>
      <c r="C30" s="16"/>
      <c r="D30" s="16"/>
      <c r="E30" s="66"/>
      <c r="F30" s="66"/>
      <c r="G30" s="66"/>
      <c r="I30" s="292"/>
      <c r="J30" s="292"/>
      <c r="Q30" s="292"/>
      <c r="R30" s="245"/>
      <c r="S30" s="245"/>
      <c r="T30" s="246"/>
      <c r="U30" s="245"/>
      <c r="V30" s="245"/>
      <c r="W30" s="246"/>
    </row>
    <row r="31" spans="1:23" s="3" customFormat="1" x14ac:dyDescent="0.3">
      <c r="A31" s="292"/>
      <c r="B31" s="16"/>
      <c r="C31" s="16"/>
      <c r="D31" s="16"/>
      <c r="E31" s="66"/>
      <c r="F31" s="66"/>
      <c r="G31" s="66"/>
      <c r="H31" s="292"/>
    </row>
  </sheetData>
  <mergeCells count="24">
    <mergeCell ref="A3:XFD3"/>
    <mergeCell ref="B8:G8"/>
    <mergeCell ref="A9:A12"/>
    <mergeCell ref="B9:C9"/>
    <mergeCell ref="E9:F9"/>
    <mergeCell ref="B10:B11"/>
    <mergeCell ref="C10:D10"/>
    <mergeCell ref="E10:E11"/>
    <mergeCell ref="J8:O8"/>
    <mergeCell ref="R8:W8"/>
    <mergeCell ref="J9:K9"/>
    <mergeCell ref="M9:N9"/>
    <mergeCell ref="J10:J11"/>
    <mergeCell ref="A6:XFD6"/>
    <mergeCell ref="R10:R11"/>
    <mergeCell ref="S10:T10"/>
    <mergeCell ref="K10:L10"/>
    <mergeCell ref="U10:U11"/>
    <mergeCell ref="V10:W10"/>
    <mergeCell ref="R9:T9"/>
    <mergeCell ref="U9:W9"/>
    <mergeCell ref="M10:M11"/>
    <mergeCell ref="N10:O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33"/>
  <sheetViews>
    <sheetView zoomScale="55" zoomScaleNormal="55" workbookViewId="0">
      <selection activeCell="A2" sqref="A2:XFD2"/>
    </sheetView>
  </sheetViews>
  <sheetFormatPr baseColWidth="10" defaultColWidth="11.44140625" defaultRowHeight="15.6" x14ac:dyDescent="0.3"/>
  <cols>
    <col min="1" max="1" width="37.44140625" style="1" customWidth="1"/>
    <col min="2" max="2" width="14.109375" style="1" customWidth="1"/>
    <col min="3" max="3" width="17.109375" style="1" customWidth="1"/>
    <col min="4" max="4" width="11.5546875" style="1" customWidth="1"/>
    <col min="5" max="5" width="12.44140625" style="1" customWidth="1"/>
    <col min="6" max="6" width="13.6640625" style="1" customWidth="1"/>
    <col min="7" max="7" width="15.44140625" style="1" customWidth="1"/>
    <col min="8" max="9" width="11.44140625" style="1"/>
    <col min="10" max="10" width="13.44140625" style="1" customWidth="1"/>
    <col min="11" max="16384" width="11.44140625" style="1"/>
  </cols>
  <sheetData>
    <row r="2" spans="1:21" s="564" customFormat="1" ht="18" x14ac:dyDescent="0.35"/>
    <row r="3" spans="1:21" s="222" customFormat="1" x14ac:dyDescent="0.3"/>
    <row r="4" spans="1:21" s="500" customFormat="1" x14ac:dyDescent="0.3"/>
    <row r="5" spans="1:21" s="62" customFormat="1" x14ac:dyDescent="0.3"/>
    <row r="6" spans="1:21" s="500" customFormat="1" x14ac:dyDescent="0.3"/>
    <row r="7" spans="1:21" ht="16.2" thickBot="1" x14ac:dyDescent="0.35"/>
    <row r="8" spans="1:21" ht="15.75" customHeight="1" x14ac:dyDescent="0.3">
      <c r="A8" s="561" t="s">
        <v>46</v>
      </c>
      <c r="B8" s="565" t="s">
        <v>55</v>
      </c>
      <c r="C8" s="566"/>
      <c r="D8" s="566"/>
      <c r="E8" s="566"/>
      <c r="F8" s="566"/>
      <c r="G8" s="567"/>
      <c r="H8" s="568">
        <v>43678</v>
      </c>
      <c r="I8" s="569"/>
      <c r="J8" s="569"/>
      <c r="K8" s="569"/>
      <c r="L8" s="569"/>
      <c r="M8" s="570"/>
      <c r="N8" s="571" t="s">
        <v>56</v>
      </c>
      <c r="O8" s="572"/>
      <c r="P8" s="572"/>
      <c r="Q8" s="572"/>
      <c r="R8" s="572"/>
      <c r="S8" s="573"/>
      <c r="U8" s="235"/>
    </row>
    <row r="9" spans="1:21" ht="62.4" x14ac:dyDescent="0.3">
      <c r="A9" s="562"/>
      <c r="B9" s="134" t="s">
        <v>47</v>
      </c>
      <c r="C9" s="73" t="s">
        <v>48</v>
      </c>
      <c r="D9" s="73" t="s">
        <v>49</v>
      </c>
      <c r="E9" s="73" t="s">
        <v>50</v>
      </c>
      <c r="F9" s="73" t="s">
        <v>51</v>
      </c>
      <c r="G9" s="135" t="s">
        <v>52</v>
      </c>
      <c r="H9" s="136" t="s">
        <v>57</v>
      </c>
      <c r="I9" s="137" t="s">
        <v>58</v>
      </c>
      <c r="J9" s="137" t="s">
        <v>59</v>
      </c>
      <c r="K9" s="137" t="s">
        <v>60</v>
      </c>
      <c r="L9" s="137" t="s">
        <v>61</v>
      </c>
      <c r="M9" s="138" t="s">
        <v>62</v>
      </c>
      <c r="N9" s="139" t="s">
        <v>57</v>
      </c>
      <c r="O9" s="140" t="s">
        <v>58</v>
      </c>
      <c r="P9" s="140" t="s">
        <v>59</v>
      </c>
      <c r="Q9" s="140" t="s">
        <v>60</v>
      </c>
      <c r="R9" s="140" t="s">
        <v>61</v>
      </c>
      <c r="S9" s="141" t="s">
        <v>62</v>
      </c>
      <c r="U9" s="236" t="s">
        <v>83</v>
      </c>
    </row>
    <row r="10" spans="1:21" ht="16.2" thickBot="1" x14ac:dyDescent="0.35">
      <c r="A10" s="563"/>
      <c r="B10" s="142">
        <v>1</v>
      </c>
      <c r="C10" s="143">
        <v>2</v>
      </c>
      <c r="D10" s="143">
        <v>3</v>
      </c>
      <c r="E10" s="144">
        <v>4</v>
      </c>
      <c r="F10" s="143">
        <v>5</v>
      </c>
      <c r="G10" s="145">
        <v>6</v>
      </c>
      <c r="H10" s="146">
        <v>1</v>
      </c>
      <c r="I10" s="147">
        <v>2</v>
      </c>
      <c r="J10" s="147">
        <v>3</v>
      </c>
      <c r="K10" s="148">
        <v>4</v>
      </c>
      <c r="L10" s="147">
        <v>5</v>
      </c>
      <c r="M10" s="149">
        <v>6</v>
      </c>
      <c r="N10" s="150">
        <v>1</v>
      </c>
      <c r="O10" s="151">
        <v>2</v>
      </c>
      <c r="P10" s="151">
        <v>3</v>
      </c>
      <c r="Q10" s="152">
        <v>4</v>
      </c>
      <c r="R10" s="151">
        <v>5</v>
      </c>
      <c r="S10" s="153">
        <v>6</v>
      </c>
      <c r="U10" s="237"/>
    </row>
    <row r="11" spans="1:21" ht="16.2" thickBot="1" x14ac:dyDescent="0.35">
      <c r="A11" s="455" t="s">
        <v>100</v>
      </c>
      <c r="B11" s="122">
        <v>6765046</v>
      </c>
      <c r="C11" s="123"/>
      <c r="D11" s="124">
        <v>6755480</v>
      </c>
      <c r="E11" s="125"/>
      <c r="F11" s="124">
        <v>1235192</v>
      </c>
      <c r="G11" s="126"/>
      <c r="H11" s="127">
        <v>5524405</v>
      </c>
      <c r="I11" s="128"/>
      <c r="J11" s="129">
        <v>5424143</v>
      </c>
      <c r="K11" s="128"/>
      <c r="L11" s="129">
        <v>944059</v>
      </c>
      <c r="M11" s="128"/>
      <c r="N11" s="130">
        <f>H11-B11</f>
        <v>-1240641</v>
      </c>
      <c r="O11" s="131"/>
      <c r="P11" s="131">
        <f t="shared" ref="P11:P25" si="0">J11-D11</f>
        <v>-1331337</v>
      </c>
      <c r="Q11" s="132"/>
      <c r="R11" s="131">
        <f>L11-F11</f>
        <v>-291133</v>
      </c>
      <c r="S11" s="133"/>
      <c r="U11" s="234">
        <f>(L11)/(H11)</f>
        <v>0.17088881065019673</v>
      </c>
    </row>
    <row r="12" spans="1:21" x14ac:dyDescent="0.3">
      <c r="A12" s="100" t="s">
        <v>11</v>
      </c>
      <c r="B12" s="92">
        <v>3331062</v>
      </c>
      <c r="C12" s="84">
        <v>49.24</v>
      </c>
      <c r="D12" s="86">
        <v>3327880</v>
      </c>
      <c r="E12" s="82">
        <v>49.26</v>
      </c>
      <c r="F12" s="86">
        <v>563881</v>
      </c>
      <c r="G12" s="90">
        <v>45.65</v>
      </c>
      <c r="H12" s="53">
        <v>2765735</v>
      </c>
      <c r="I12" s="104">
        <v>50.06</v>
      </c>
      <c r="J12" s="48">
        <v>2715436</v>
      </c>
      <c r="K12" s="104">
        <v>50.06</v>
      </c>
      <c r="L12" s="48">
        <v>467274</v>
      </c>
      <c r="M12" s="104">
        <v>49.5</v>
      </c>
      <c r="N12" s="43">
        <f t="shared" ref="N12:N25" si="1">H12-B12</f>
        <v>-565327</v>
      </c>
      <c r="O12" s="112">
        <f>I12-C12</f>
        <v>0.82000000000000028</v>
      </c>
      <c r="P12" s="111">
        <f t="shared" si="0"/>
        <v>-612444</v>
      </c>
      <c r="Q12" s="112">
        <f>K12-E12</f>
        <v>0.80000000000000426</v>
      </c>
      <c r="R12" s="111">
        <f t="shared" ref="R12:R25" si="2">L12-F12</f>
        <v>-96607</v>
      </c>
      <c r="S12" s="113">
        <f>M12-G12</f>
        <v>3.8500000000000014</v>
      </c>
      <c r="U12" s="229">
        <f t="shared" ref="U12:U25" si="3">(L12)/(H12)</f>
        <v>0.16895111064509072</v>
      </c>
    </row>
    <row r="13" spans="1:21" x14ac:dyDescent="0.3">
      <c r="A13" s="100" t="s">
        <v>12</v>
      </c>
      <c r="B13" s="92">
        <v>3433971</v>
      </c>
      <c r="C13" s="84">
        <v>50.76</v>
      </c>
      <c r="D13" s="86">
        <v>3427586</v>
      </c>
      <c r="E13" s="82">
        <v>50.74</v>
      </c>
      <c r="F13" s="86">
        <v>671311</v>
      </c>
      <c r="G13" s="90">
        <v>54.35</v>
      </c>
      <c r="H13" s="53">
        <v>2758555</v>
      </c>
      <c r="I13" s="104">
        <v>49.93</v>
      </c>
      <c r="J13" s="48">
        <v>2708597</v>
      </c>
      <c r="K13" s="104">
        <v>49.94</v>
      </c>
      <c r="L13" s="48">
        <v>476777</v>
      </c>
      <c r="M13" s="104">
        <v>50.5</v>
      </c>
      <c r="N13" s="43">
        <f t="shared" si="1"/>
        <v>-675416</v>
      </c>
      <c r="O13" s="112">
        <f t="shared" ref="O13:O25" si="4">I13-C13</f>
        <v>-0.82999999999999829</v>
      </c>
      <c r="P13" s="111">
        <f t="shared" si="0"/>
        <v>-718989</v>
      </c>
      <c r="Q13" s="112">
        <f t="shared" ref="Q13:Q25" si="5">K13-E13</f>
        <v>-0.80000000000000426</v>
      </c>
      <c r="R13" s="111">
        <f t="shared" si="2"/>
        <v>-194534</v>
      </c>
      <c r="S13" s="113">
        <f t="shared" ref="S13:S25" si="6">M13-G13</f>
        <v>-3.8500000000000014</v>
      </c>
      <c r="U13" s="230">
        <f t="shared" si="3"/>
        <v>0.17283577815196724</v>
      </c>
    </row>
    <row r="14" spans="1:21" x14ac:dyDescent="0.3">
      <c r="A14" s="100" t="s">
        <v>53</v>
      </c>
      <c r="B14" s="92">
        <v>479602</v>
      </c>
      <c r="C14" s="84">
        <v>7.09</v>
      </c>
      <c r="D14" s="86">
        <v>478951</v>
      </c>
      <c r="E14" s="82">
        <v>7.09</v>
      </c>
      <c r="F14" s="86">
        <v>88933</v>
      </c>
      <c r="G14" s="90">
        <v>7.2</v>
      </c>
      <c r="H14" s="53">
        <v>393114</v>
      </c>
      <c r="I14" s="104">
        <v>7.12</v>
      </c>
      <c r="J14" s="48">
        <v>384488</v>
      </c>
      <c r="K14" s="104">
        <v>7.09</v>
      </c>
      <c r="L14" s="48">
        <v>68177</v>
      </c>
      <c r="M14" s="104">
        <v>7.22</v>
      </c>
      <c r="N14" s="43">
        <f t="shared" si="1"/>
        <v>-86488</v>
      </c>
      <c r="O14" s="112">
        <f t="shared" si="4"/>
        <v>3.0000000000000249E-2</v>
      </c>
      <c r="P14" s="111">
        <f t="shared" si="0"/>
        <v>-94463</v>
      </c>
      <c r="Q14" s="112">
        <f t="shared" si="5"/>
        <v>0</v>
      </c>
      <c r="R14" s="111">
        <f t="shared" si="2"/>
        <v>-20756</v>
      </c>
      <c r="S14" s="113">
        <f t="shared" si="6"/>
        <v>1.9999999999999574E-2</v>
      </c>
      <c r="U14" s="230">
        <f t="shared" si="3"/>
        <v>0.17342806412389281</v>
      </c>
    </row>
    <row r="15" spans="1:21" ht="16.2" thickBot="1" x14ac:dyDescent="0.35">
      <c r="A15" s="118" t="s">
        <v>54</v>
      </c>
      <c r="B15" s="453">
        <v>41858</v>
      </c>
      <c r="C15" s="119">
        <v>0.62</v>
      </c>
      <c r="D15" s="120">
        <v>41790</v>
      </c>
      <c r="E15" s="119">
        <v>0.62</v>
      </c>
      <c r="F15" s="120">
        <v>8169</v>
      </c>
      <c r="G15" s="121">
        <v>0.66</v>
      </c>
      <c r="H15" s="54">
        <v>28329</v>
      </c>
      <c r="I15" s="105">
        <v>0.51</v>
      </c>
      <c r="J15" s="55">
        <v>27582</v>
      </c>
      <c r="K15" s="105">
        <v>0.51</v>
      </c>
      <c r="L15" s="55">
        <v>4891</v>
      </c>
      <c r="M15" s="454">
        <v>0.52</v>
      </c>
      <c r="N15" s="109">
        <f t="shared" si="1"/>
        <v>-13529</v>
      </c>
      <c r="O15" s="115">
        <f t="shared" si="4"/>
        <v>-0.10999999999999999</v>
      </c>
      <c r="P15" s="116">
        <f t="shared" si="0"/>
        <v>-14208</v>
      </c>
      <c r="Q15" s="115">
        <f t="shared" si="5"/>
        <v>-0.10999999999999999</v>
      </c>
      <c r="R15" s="116">
        <f t="shared" si="2"/>
        <v>-3278</v>
      </c>
      <c r="S15" s="117">
        <f t="shared" si="6"/>
        <v>-0.14000000000000001</v>
      </c>
      <c r="T15" s="8"/>
      <c r="U15" s="231">
        <f t="shared" si="3"/>
        <v>0.17264993469589468</v>
      </c>
    </row>
    <row r="16" spans="1:21" x14ac:dyDescent="0.3">
      <c r="A16" s="101" t="s">
        <v>113</v>
      </c>
      <c r="B16" s="92">
        <v>3499</v>
      </c>
      <c r="C16" s="84">
        <v>0.05</v>
      </c>
      <c r="D16" s="86">
        <v>3497</v>
      </c>
      <c r="E16" s="82">
        <v>0.05</v>
      </c>
      <c r="F16" s="88">
        <v>804</v>
      </c>
      <c r="G16" s="90">
        <v>7.0000000000000007E-2</v>
      </c>
      <c r="H16" s="53">
        <v>2082</v>
      </c>
      <c r="I16" s="104">
        <v>0.04</v>
      </c>
      <c r="J16" s="48">
        <v>2018</v>
      </c>
      <c r="K16" s="104">
        <v>0.04</v>
      </c>
      <c r="L16" s="67">
        <v>362</v>
      </c>
      <c r="M16" s="104">
        <v>0.04</v>
      </c>
      <c r="N16" s="43">
        <f t="shared" si="1"/>
        <v>-1417</v>
      </c>
      <c r="O16" s="112">
        <f t="shared" si="4"/>
        <v>-1.0000000000000002E-2</v>
      </c>
      <c r="P16" s="111">
        <f t="shared" si="0"/>
        <v>-1479</v>
      </c>
      <c r="Q16" s="112">
        <f t="shared" si="5"/>
        <v>-1.0000000000000002E-2</v>
      </c>
      <c r="R16" s="111">
        <f t="shared" si="2"/>
        <v>-442</v>
      </c>
      <c r="S16" s="113">
        <f t="shared" si="6"/>
        <v>-3.0000000000000006E-2</v>
      </c>
      <c r="U16" s="230">
        <f t="shared" si="3"/>
        <v>0.17387127761767532</v>
      </c>
    </row>
    <row r="17" spans="1:22" x14ac:dyDescent="0.3">
      <c r="A17" s="275" t="s">
        <v>114</v>
      </c>
      <c r="B17" s="276">
        <v>9495</v>
      </c>
      <c r="C17" s="277">
        <v>0.14000000000000001</v>
      </c>
      <c r="D17" s="278">
        <v>9480</v>
      </c>
      <c r="E17" s="279">
        <v>0.14000000000000001</v>
      </c>
      <c r="F17" s="278">
        <v>1885</v>
      </c>
      <c r="G17" s="281">
        <v>0.15</v>
      </c>
      <c r="H17" s="248">
        <v>6533</v>
      </c>
      <c r="I17" s="457">
        <v>0.12</v>
      </c>
      <c r="J17" s="245">
        <v>6458</v>
      </c>
      <c r="K17" s="271">
        <v>0.12</v>
      </c>
      <c r="L17" s="245">
        <v>1263</v>
      </c>
      <c r="M17" s="271">
        <v>0.13</v>
      </c>
      <c r="N17" s="43">
        <f t="shared" si="1"/>
        <v>-2962</v>
      </c>
      <c r="O17" s="112">
        <f t="shared" si="4"/>
        <v>-2.0000000000000018E-2</v>
      </c>
      <c r="P17" s="111">
        <f t="shared" si="0"/>
        <v>-3022</v>
      </c>
      <c r="Q17" s="112">
        <f t="shared" si="5"/>
        <v>-2.0000000000000018E-2</v>
      </c>
      <c r="R17" s="111">
        <f t="shared" si="2"/>
        <v>-622</v>
      </c>
      <c r="S17" s="113">
        <f t="shared" si="6"/>
        <v>-1.999999999999999E-2</v>
      </c>
      <c r="U17" s="456">
        <f t="shared" si="3"/>
        <v>0.1933261901117404</v>
      </c>
    </row>
    <row r="18" spans="1:22" x14ac:dyDescent="0.3">
      <c r="A18" s="275" t="s">
        <v>115</v>
      </c>
      <c r="B18" s="276">
        <v>4410</v>
      </c>
      <c r="C18" s="277">
        <v>7.0000000000000007E-2</v>
      </c>
      <c r="D18" s="278">
        <v>4396</v>
      </c>
      <c r="E18" s="279">
        <v>7.0000000000000007E-2</v>
      </c>
      <c r="F18" s="280">
        <v>933</v>
      </c>
      <c r="G18" s="281">
        <v>0.08</v>
      </c>
      <c r="H18" s="248">
        <v>2972</v>
      </c>
      <c r="I18" s="271">
        <v>0.05</v>
      </c>
      <c r="J18" s="245">
        <v>2883</v>
      </c>
      <c r="K18" s="271">
        <v>0.05</v>
      </c>
      <c r="L18" s="272">
        <v>557</v>
      </c>
      <c r="M18" s="271">
        <v>0.06</v>
      </c>
      <c r="N18" s="43">
        <f t="shared" si="1"/>
        <v>-1438</v>
      </c>
      <c r="O18" s="112">
        <f t="shared" si="4"/>
        <v>-2.0000000000000004E-2</v>
      </c>
      <c r="P18" s="111">
        <f t="shared" si="0"/>
        <v>-1513</v>
      </c>
      <c r="Q18" s="112">
        <f t="shared" si="5"/>
        <v>-2.0000000000000004E-2</v>
      </c>
      <c r="R18" s="111">
        <f t="shared" si="2"/>
        <v>-376</v>
      </c>
      <c r="S18" s="113">
        <f t="shared" si="6"/>
        <v>-2.0000000000000004E-2</v>
      </c>
      <c r="U18" s="230">
        <f t="shared" si="3"/>
        <v>0.18741588156123823</v>
      </c>
    </row>
    <row r="19" spans="1:22" x14ac:dyDescent="0.3">
      <c r="A19" s="100" t="s">
        <v>116</v>
      </c>
      <c r="B19" s="92">
        <v>3332</v>
      </c>
      <c r="C19" s="84">
        <v>0.05</v>
      </c>
      <c r="D19" s="86">
        <v>3331</v>
      </c>
      <c r="E19" s="82">
        <v>0.05</v>
      </c>
      <c r="F19" s="88">
        <v>644</v>
      </c>
      <c r="G19" s="90">
        <v>0.05</v>
      </c>
      <c r="H19" s="53">
        <v>2051</v>
      </c>
      <c r="I19" s="104">
        <v>0.04</v>
      </c>
      <c r="J19" s="48">
        <v>2000</v>
      </c>
      <c r="K19" s="104">
        <v>0.04</v>
      </c>
      <c r="L19" s="67">
        <v>300</v>
      </c>
      <c r="M19" s="104">
        <v>0.03</v>
      </c>
      <c r="N19" s="43">
        <f t="shared" si="1"/>
        <v>-1281</v>
      </c>
      <c r="O19" s="112">
        <f t="shared" si="4"/>
        <v>-1.0000000000000002E-2</v>
      </c>
      <c r="P19" s="111">
        <f t="shared" si="0"/>
        <v>-1331</v>
      </c>
      <c r="Q19" s="112">
        <f t="shared" si="5"/>
        <v>-1.0000000000000002E-2</v>
      </c>
      <c r="R19" s="111">
        <f t="shared" si="2"/>
        <v>-344</v>
      </c>
      <c r="S19" s="113">
        <f t="shared" si="6"/>
        <v>-2.0000000000000004E-2</v>
      </c>
      <c r="U19" s="230">
        <f t="shared" si="3"/>
        <v>0.14627011214041929</v>
      </c>
    </row>
    <row r="20" spans="1:22" x14ac:dyDescent="0.3">
      <c r="A20" s="100" t="s">
        <v>117</v>
      </c>
      <c r="B20" s="92">
        <v>2920</v>
      </c>
      <c r="C20" s="84">
        <v>0.04</v>
      </c>
      <c r="D20" s="86">
        <v>2917</v>
      </c>
      <c r="E20" s="82">
        <v>0.04</v>
      </c>
      <c r="F20" s="88">
        <v>514</v>
      </c>
      <c r="G20" s="90">
        <v>0.04</v>
      </c>
      <c r="H20" s="53">
        <v>2253</v>
      </c>
      <c r="I20" s="104">
        <v>0.04</v>
      </c>
      <c r="J20" s="48">
        <v>2208</v>
      </c>
      <c r="K20" s="104">
        <v>0.04</v>
      </c>
      <c r="L20" s="67">
        <v>349</v>
      </c>
      <c r="M20" s="104">
        <v>0.04</v>
      </c>
      <c r="N20" s="43">
        <f t="shared" si="1"/>
        <v>-667</v>
      </c>
      <c r="O20" s="112">
        <f t="shared" si="4"/>
        <v>0</v>
      </c>
      <c r="P20" s="111">
        <f t="shared" si="0"/>
        <v>-709</v>
      </c>
      <c r="Q20" s="112">
        <f t="shared" si="5"/>
        <v>0</v>
      </c>
      <c r="R20" s="111">
        <f t="shared" si="2"/>
        <v>-165</v>
      </c>
      <c r="S20" s="113">
        <f t="shared" si="6"/>
        <v>0</v>
      </c>
      <c r="U20" s="230">
        <f t="shared" si="3"/>
        <v>0.15490457168220151</v>
      </c>
    </row>
    <row r="21" spans="1:22" x14ac:dyDescent="0.3">
      <c r="A21" s="100" t="s">
        <v>118</v>
      </c>
      <c r="B21" s="92">
        <v>2667</v>
      </c>
      <c r="C21" s="84">
        <v>0.04</v>
      </c>
      <c r="D21" s="86">
        <v>2659</v>
      </c>
      <c r="E21" s="82">
        <v>0.04</v>
      </c>
      <c r="F21" s="88">
        <v>481</v>
      </c>
      <c r="G21" s="90">
        <v>0.04</v>
      </c>
      <c r="H21" s="53">
        <v>1912</v>
      </c>
      <c r="I21" s="104">
        <v>0.03</v>
      </c>
      <c r="J21" s="48">
        <v>1865</v>
      </c>
      <c r="K21" s="104">
        <v>0.03</v>
      </c>
      <c r="L21" s="67">
        <v>336</v>
      </c>
      <c r="M21" s="104">
        <v>0.04</v>
      </c>
      <c r="N21" s="43">
        <f t="shared" si="1"/>
        <v>-755</v>
      </c>
      <c r="O21" s="112">
        <f t="shared" si="4"/>
        <v>-1.0000000000000002E-2</v>
      </c>
      <c r="P21" s="111">
        <f t="shared" si="0"/>
        <v>-794</v>
      </c>
      <c r="Q21" s="112">
        <f t="shared" si="5"/>
        <v>-1.0000000000000002E-2</v>
      </c>
      <c r="R21" s="111">
        <f t="shared" si="2"/>
        <v>-145</v>
      </c>
      <c r="S21" s="113">
        <f t="shared" si="6"/>
        <v>0</v>
      </c>
      <c r="U21" s="230">
        <f t="shared" si="3"/>
        <v>0.17573221757322174</v>
      </c>
    </row>
    <row r="22" spans="1:22" x14ac:dyDescent="0.3">
      <c r="A22" s="100" t="s">
        <v>119</v>
      </c>
      <c r="B22" s="92">
        <v>3287</v>
      </c>
      <c r="C22" s="84">
        <v>0.05</v>
      </c>
      <c r="D22" s="86">
        <v>3279</v>
      </c>
      <c r="E22" s="82">
        <v>0.05</v>
      </c>
      <c r="F22" s="88">
        <v>669</v>
      </c>
      <c r="G22" s="90">
        <v>0.05</v>
      </c>
      <c r="H22" s="53">
        <v>2126</v>
      </c>
      <c r="I22" s="104">
        <v>0.04</v>
      </c>
      <c r="J22" s="48">
        <v>2035</v>
      </c>
      <c r="K22" s="104">
        <v>0.04</v>
      </c>
      <c r="L22" s="67">
        <v>315</v>
      </c>
      <c r="M22" s="104">
        <v>0.03</v>
      </c>
      <c r="N22" s="43">
        <f t="shared" si="1"/>
        <v>-1161</v>
      </c>
      <c r="O22" s="112">
        <f t="shared" si="4"/>
        <v>-1.0000000000000002E-2</v>
      </c>
      <c r="P22" s="111">
        <f t="shared" si="0"/>
        <v>-1244</v>
      </c>
      <c r="Q22" s="112">
        <f t="shared" si="5"/>
        <v>-1.0000000000000002E-2</v>
      </c>
      <c r="R22" s="111">
        <f t="shared" si="2"/>
        <v>-354</v>
      </c>
      <c r="S22" s="113">
        <f t="shared" si="6"/>
        <v>-2.0000000000000004E-2</v>
      </c>
      <c r="U22" s="230">
        <f t="shared" si="3"/>
        <v>0.14816556914393228</v>
      </c>
    </row>
    <row r="23" spans="1:22" s="162" customFormat="1" x14ac:dyDescent="0.3">
      <c r="A23" s="102" t="s">
        <v>120</v>
      </c>
      <c r="B23" s="93">
        <v>4379</v>
      </c>
      <c r="C23" s="85">
        <v>0.06</v>
      </c>
      <c r="D23" s="87">
        <v>4369</v>
      </c>
      <c r="E23" s="83">
        <v>0.06</v>
      </c>
      <c r="F23" s="89">
        <v>919</v>
      </c>
      <c r="G23" s="91">
        <v>7.0000000000000007E-2</v>
      </c>
      <c r="H23" s="53">
        <v>3463</v>
      </c>
      <c r="I23" s="104">
        <v>0.06</v>
      </c>
      <c r="J23" s="48">
        <v>3365</v>
      </c>
      <c r="K23" s="104">
        <v>0.06</v>
      </c>
      <c r="L23" s="67">
        <v>609</v>
      </c>
      <c r="M23" s="104">
        <v>0.06</v>
      </c>
      <c r="N23" s="43">
        <f t="shared" si="1"/>
        <v>-916</v>
      </c>
      <c r="O23" s="112">
        <f t="shared" si="4"/>
        <v>0</v>
      </c>
      <c r="P23" s="111">
        <f t="shared" si="0"/>
        <v>-1004</v>
      </c>
      <c r="Q23" s="112">
        <f t="shared" si="5"/>
        <v>0</v>
      </c>
      <c r="R23" s="111">
        <f t="shared" si="2"/>
        <v>-310</v>
      </c>
      <c r="S23" s="113">
        <f t="shared" si="6"/>
        <v>-1.0000000000000009E-2</v>
      </c>
      <c r="U23" s="230">
        <f t="shared" si="3"/>
        <v>0.17585908172105111</v>
      </c>
    </row>
    <row r="24" spans="1:22" x14ac:dyDescent="0.3">
      <c r="A24" s="102" t="s">
        <v>121</v>
      </c>
      <c r="B24" s="93">
        <v>4831</v>
      </c>
      <c r="C24" s="85">
        <v>7.0000000000000007E-2</v>
      </c>
      <c r="D24" s="87">
        <v>4828</v>
      </c>
      <c r="E24" s="83">
        <v>7.0000000000000007E-2</v>
      </c>
      <c r="F24" s="89">
        <v>808</v>
      </c>
      <c r="G24" s="91">
        <v>7.0000000000000007E-2</v>
      </c>
      <c r="H24" s="53">
        <v>3276</v>
      </c>
      <c r="I24" s="104">
        <v>0.06</v>
      </c>
      <c r="J24" s="48">
        <v>3180</v>
      </c>
      <c r="K24" s="104">
        <v>0.06</v>
      </c>
      <c r="L24" s="67">
        <v>490</v>
      </c>
      <c r="M24" s="104">
        <v>0.05</v>
      </c>
      <c r="N24" s="43">
        <f t="shared" si="1"/>
        <v>-1555</v>
      </c>
      <c r="O24" s="112">
        <f t="shared" si="4"/>
        <v>-1.0000000000000009E-2</v>
      </c>
      <c r="P24" s="111">
        <f t="shared" si="0"/>
        <v>-1648</v>
      </c>
      <c r="Q24" s="112">
        <f t="shared" si="5"/>
        <v>-1.0000000000000009E-2</v>
      </c>
      <c r="R24" s="111">
        <f t="shared" si="2"/>
        <v>-318</v>
      </c>
      <c r="S24" s="113">
        <f t="shared" si="6"/>
        <v>-2.0000000000000004E-2</v>
      </c>
      <c r="U24" s="230">
        <f t="shared" si="3"/>
        <v>0.14957264957264957</v>
      </c>
    </row>
    <row r="25" spans="1:22" ht="16.2" thickBot="1" x14ac:dyDescent="0.35">
      <c r="A25" s="103" t="s">
        <v>122</v>
      </c>
      <c r="B25" s="94">
        <v>3039</v>
      </c>
      <c r="C25" s="95">
        <v>0.04</v>
      </c>
      <c r="D25" s="96">
        <v>3034</v>
      </c>
      <c r="E25" s="97">
        <v>0.04</v>
      </c>
      <c r="F25" s="98">
        <v>512</v>
      </c>
      <c r="G25" s="99">
        <v>0.04</v>
      </c>
      <c r="H25" s="54">
        <v>1661</v>
      </c>
      <c r="I25" s="105">
        <v>0.03</v>
      </c>
      <c r="J25" s="55">
        <v>1570</v>
      </c>
      <c r="K25" s="105">
        <v>0.03</v>
      </c>
      <c r="L25" s="106">
        <v>310</v>
      </c>
      <c r="M25" s="105">
        <v>0.03</v>
      </c>
      <c r="N25" s="109">
        <f t="shared" si="1"/>
        <v>-1378</v>
      </c>
      <c r="O25" s="115">
        <f t="shared" si="4"/>
        <v>-1.0000000000000002E-2</v>
      </c>
      <c r="P25" s="116">
        <f t="shared" si="0"/>
        <v>-1464</v>
      </c>
      <c r="Q25" s="115">
        <f t="shared" si="5"/>
        <v>-1.0000000000000002E-2</v>
      </c>
      <c r="R25" s="116">
        <f t="shared" si="2"/>
        <v>-202</v>
      </c>
      <c r="S25" s="117">
        <f t="shared" si="6"/>
        <v>-1.0000000000000002E-2</v>
      </c>
      <c r="U25" s="231">
        <f t="shared" si="3"/>
        <v>0.18663455749548466</v>
      </c>
    </row>
    <row r="26" spans="1:22" x14ac:dyDescent="0.3">
      <c r="A26" s="441"/>
      <c r="B26" s="442"/>
      <c r="C26" s="83"/>
      <c r="D26" s="442"/>
      <c r="E26" s="83"/>
      <c r="F26" s="443"/>
      <c r="G26" s="443"/>
      <c r="H26" s="48"/>
      <c r="I26" s="104"/>
      <c r="J26" s="48"/>
      <c r="K26" s="104"/>
      <c r="L26" s="67"/>
      <c r="M26" s="104"/>
      <c r="N26" s="104"/>
      <c r="O26" s="112"/>
      <c r="P26" s="111"/>
      <c r="Q26" s="112"/>
      <c r="R26" s="111"/>
      <c r="S26" s="112"/>
      <c r="T26" s="3"/>
      <c r="U26" s="444"/>
      <c r="V26" s="3"/>
    </row>
    <row r="27" spans="1:22" x14ac:dyDescent="0.3">
      <c r="A27" s="445"/>
      <c r="B27" s="289"/>
      <c r="C27" s="270"/>
      <c r="D27" s="289"/>
      <c r="E27" s="270"/>
      <c r="F27" s="289"/>
      <c r="G27" s="270"/>
      <c r="H27" s="245"/>
      <c r="I27" s="271"/>
      <c r="J27" s="245"/>
      <c r="K27" s="271"/>
      <c r="L27" s="245"/>
      <c r="M27" s="271"/>
      <c r="N27" s="271"/>
      <c r="O27" s="112"/>
      <c r="P27" s="111"/>
      <c r="Q27" s="112"/>
      <c r="R27" s="111"/>
      <c r="S27" s="112"/>
      <c r="T27" s="3"/>
      <c r="U27" s="444"/>
      <c r="V27" s="3"/>
    </row>
    <row r="28" spans="1:22" x14ac:dyDescent="0.3">
      <c r="A28" s="445"/>
      <c r="B28" s="289"/>
      <c r="C28" s="270"/>
      <c r="D28" s="289"/>
      <c r="E28" s="270"/>
      <c r="F28" s="289"/>
      <c r="G28" s="270"/>
      <c r="H28" s="245"/>
      <c r="I28" s="271"/>
      <c r="J28" s="245"/>
      <c r="K28" s="271"/>
      <c r="L28" s="245"/>
      <c r="M28" s="271"/>
      <c r="N28" s="4"/>
      <c r="O28" s="112"/>
      <c r="P28" s="111"/>
      <c r="Q28" s="112"/>
      <c r="R28" s="111"/>
      <c r="S28" s="112"/>
      <c r="T28" s="3"/>
      <c r="U28" s="444"/>
      <c r="V28" s="3"/>
    </row>
    <row r="29" spans="1:22" x14ac:dyDescent="0.3">
      <c r="A29" s="445"/>
      <c r="B29" s="289"/>
      <c r="C29" s="270"/>
      <c r="D29" s="289"/>
      <c r="E29" s="270"/>
      <c r="F29" s="446"/>
      <c r="G29" s="270"/>
      <c r="H29" s="245"/>
      <c r="I29" s="271"/>
      <c r="J29" s="245"/>
      <c r="K29" s="271"/>
      <c r="L29" s="272"/>
      <c r="M29" s="271"/>
      <c r="N29" s="4"/>
      <c r="O29" s="112"/>
      <c r="P29" s="111"/>
      <c r="Q29" s="112"/>
      <c r="R29" s="111"/>
      <c r="S29" s="112"/>
      <c r="T29" s="3"/>
      <c r="U29" s="444"/>
      <c r="V29" s="3"/>
    </row>
    <row r="30" spans="1:22" s="255" customFormat="1" x14ac:dyDescent="0.3">
      <c r="A30" s="447"/>
      <c r="B30" s="448"/>
      <c r="C30" s="290"/>
      <c r="D30" s="448"/>
      <c r="E30" s="290"/>
      <c r="F30" s="449"/>
      <c r="G30" s="290"/>
      <c r="H30" s="269"/>
      <c r="I30" s="273"/>
      <c r="J30" s="269"/>
      <c r="K30" s="273"/>
      <c r="L30" s="274"/>
      <c r="M30" s="273"/>
      <c r="N30" s="450"/>
      <c r="O30" s="253"/>
      <c r="P30" s="254"/>
      <c r="Q30" s="253"/>
      <c r="R30" s="254"/>
      <c r="S30" s="253"/>
      <c r="T30" s="268"/>
      <c r="U30" s="451"/>
      <c r="V30" s="268"/>
    </row>
    <row r="31" spans="1:22" x14ac:dyDescent="0.3">
      <c r="A31" s="445"/>
      <c r="B31" s="289"/>
      <c r="C31" s="270"/>
      <c r="D31" s="289"/>
      <c r="E31" s="270"/>
      <c r="F31" s="446"/>
      <c r="G31" s="270"/>
      <c r="H31" s="245"/>
      <c r="I31" s="271"/>
      <c r="J31" s="245"/>
      <c r="K31" s="271"/>
      <c r="L31" s="272"/>
      <c r="M31" s="271"/>
      <c r="N31" s="4"/>
      <c r="O31" s="112"/>
      <c r="P31" s="111"/>
      <c r="Q31" s="112"/>
      <c r="R31" s="111"/>
      <c r="S31" s="112"/>
      <c r="T31" s="3"/>
      <c r="U31" s="444"/>
      <c r="V31" s="3"/>
    </row>
    <row r="32" spans="1:22" x14ac:dyDescent="0.3">
      <c r="A32" s="441"/>
      <c r="B32" s="442"/>
      <c r="C32" s="83"/>
      <c r="D32" s="442"/>
      <c r="E32" s="83"/>
      <c r="F32" s="452"/>
      <c r="G32" s="83"/>
      <c r="H32" s="48"/>
      <c r="I32" s="104"/>
      <c r="J32" s="48"/>
      <c r="K32" s="104"/>
      <c r="L32" s="67"/>
      <c r="M32" s="104"/>
      <c r="N32" s="4"/>
      <c r="O32" s="112"/>
      <c r="P32" s="4"/>
      <c r="Q32" s="112"/>
      <c r="R32" s="111"/>
      <c r="S32" s="112"/>
      <c r="T32" s="3"/>
      <c r="U32" s="444"/>
      <c r="V32" s="3"/>
    </row>
    <row r="33" spans="1:2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mergeCells count="7">
    <mergeCell ref="A8:A10"/>
    <mergeCell ref="A2:XFD2"/>
    <mergeCell ref="A4:XFD4"/>
    <mergeCell ref="B8:G8"/>
    <mergeCell ref="H8:M8"/>
    <mergeCell ref="N8:S8"/>
    <mergeCell ref="A6:XFD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S63"/>
  <sheetViews>
    <sheetView tabSelected="1" zoomScale="40" zoomScaleNormal="40" workbookViewId="0">
      <selection activeCell="A4" sqref="A4:K4"/>
    </sheetView>
  </sheetViews>
  <sheetFormatPr baseColWidth="10" defaultColWidth="11.44140625" defaultRowHeight="15.6" x14ac:dyDescent="0.3"/>
  <cols>
    <col min="1" max="1" width="36.44140625" style="62" customWidth="1"/>
    <col min="2" max="2" width="10.44140625" style="1" customWidth="1"/>
    <col min="3" max="3" width="10.109375" style="1" customWidth="1"/>
    <col min="4" max="4" width="13.109375" style="1" customWidth="1"/>
    <col min="5" max="5" width="10.109375" style="1" customWidth="1"/>
    <col min="6" max="6" width="13.109375" style="1" customWidth="1"/>
    <col min="7" max="8" width="11.33203125" style="1" customWidth="1"/>
    <col min="9" max="9" width="12" style="1" customWidth="1"/>
    <col min="10" max="10" width="11.33203125" style="1" customWidth="1"/>
    <col min="11" max="11" width="13.109375" style="1" customWidth="1"/>
    <col min="12" max="12" width="19.88671875" style="1" customWidth="1"/>
    <col min="13" max="13" width="9" style="1" bestFit="1" customWidth="1"/>
    <col min="14" max="14" width="28.44140625" style="1" bestFit="1" customWidth="1"/>
    <col min="15" max="15" width="9" style="1" customWidth="1"/>
    <col min="16" max="16" width="13.109375" style="1" customWidth="1"/>
    <col min="17" max="17" width="9" style="1" customWidth="1"/>
    <col min="18" max="18" width="11" style="1" customWidth="1"/>
    <col min="19" max="19" width="9" style="1" customWidth="1"/>
    <col min="20" max="20" width="13.6640625" style="1" customWidth="1"/>
    <col min="21" max="21" width="10.109375" style="1" customWidth="1"/>
    <col min="22" max="22" width="12" style="1" customWidth="1"/>
    <col min="23" max="23" width="10.109375" style="1" customWidth="1"/>
    <col min="24" max="24" width="12" style="1" customWidth="1"/>
    <col min="25" max="25" width="10.109375" style="1" customWidth="1"/>
    <col min="26" max="28" width="13.109375" style="1" customWidth="1"/>
    <col min="29" max="30" width="18" style="1" customWidth="1"/>
    <col min="31" max="31" width="24.44140625" style="1" customWidth="1"/>
    <col min="32" max="32" width="9" style="1" customWidth="1"/>
    <col min="33" max="33" width="12.44140625" style="1" customWidth="1"/>
    <col min="34" max="34" width="7.88671875" style="1" customWidth="1"/>
    <col min="35" max="35" width="12.44140625" style="1" customWidth="1"/>
    <col min="36" max="36" width="9" style="1" customWidth="1"/>
    <col min="37" max="37" width="12.44140625" style="1" customWidth="1"/>
    <col min="38" max="38" width="10.109375" style="1" customWidth="1"/>
    <col min="39" max="39" width="13.33203125" style="1" customWidth="1"/>
    <col min="40" max="40" width="10.109375" style="1" customWidth="1"/>
    <col min="41" max="41" width="12.6640625" style="1" customWidth="1"/>
    <col min="42" max="42" width="10.109375" style="1" customWidth="1"/>
    <col min="43" max="43" width="12.6640625" style="1" customWidth="1"/>
    <col min="44" max="44" width="17.33203125" style="1" customWidth="1"/>
    <col min="45" max="16384" width="11.44140625" style="1"/>
  </cols>
  <sheetData>
    <row r="2" spans="1:45" s="24" customFormat="1" ht="18" x14ac:dyDescent="0.35">
      <c r="A2" s="564"/>
      <c r="B2" s="607"/>
      <c r="C2" s="607"/>
      <c r="D2" s="607"/>
      <c r="E2" s="607"/>
      <c r="F2" s="607"/>
      <c r="G2" s="607"/>
      <c r="H2" s="607"/>
      <c r="I2" s="607"/>
      <c r="J2" s="607"/>
    </row>
    <row r="3" spans="1:45" x14ac:dyDescent="0.3">
      <c r="B3" s="62"/>
      <c r="C3" s="62"/>
      <c r="D3" s="62"/>
      <c r="E3" s="62"/>
      <c r="F3" s="62"/>
      <c r="G3" s="62"/>
      <c r="H3" s="62"/>
      <c r="I3" s="62"/>
      <c r="J3" s="62"/>
    </row>
    <row r="4" spans="1:45" x14ac:dyDescent="0.3">
      <c r="A4" s="580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3"/>
      <c r="M4" s="3"/>
      <c r="N4" s="3"/>
      <c r="O4" s="3"/>
      <c r="P4" s="3"/>
      <c r="Q4" s="3"/>
      <c r="R4" s="3"/>
      <c r="AD4" s="460"/>
    </row>
    <row r="5" spans="1:45" ht="16.2" thickBo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1"/>
    </row>
    <row r="6" spans="1:45" ht="31.5" customHeight="1" x14ac:dyDescent="0.3">
      <c r="A6" s="30"/>
      <c r="B6" s="582">
        <v>2008</v>
      </c>
      <c r="C6" s="498"/>
      <c r="D6" s="498"/>
      <c r="E6" s="498"/>
      <c r="F6" s="499"/>
      <c r="G6" s="583">
        <v>2019</v>
      </c>
      <c r="H6" s="506"/>
      <c r="I6" s="506"/>
      <c r="J6" s="506"/>
      <c r="K6" s="507"/>
      <c r="L6" s="590" t="s">
        <v>88</v>
      </c>
      <c r="M6" s="155"/>
      <c r="N6" s="155"/>
      <c r="O6" s="584">
        <v>2008</v>
      </c>
      <c r="P6" s="585"/>
      <c r="Q6" s="585"/>
      <c r="R6" s="585"/>
      <c r="S6" s="585"/>
      <c r="T6" s="586"/>
      <c r="U6" s="587">
        <v>2019</v>
      </c>
      <c r="V6" s="588"/>
      <c r="W6" s="588"/>
      <c r="X6" s="588"/>
      <c r="Y6" s="588"/>
      <c r="Z6" s="589"/>
      <c r="AA6" s="574" t="s">
        <v>78</v>
      </c>
      <c r="AB6" s="577" t="s">
        <v>79</v>
      </c>
      <c r="AC6" s="616" t="s">
        <v>87</v>
      </c>
      <c r="AD6" s="461"/>
      <c r="AE6" s="4"/>
      <c r="AF6" s="584">
        <v>2008</v>
      </c>
      <c r="AG6" s="585"/>
      <c r="AH6" s="585"/>
      <c r="AI6" s="585"/>
      <c r="AJ6" s="585"/>
      <c r="AK6" s="586"/>
      <c r="AL6" s="587">
        <v>2019</v>
      </c>
      <c r="AM6" s="588"/>
      <c r="AN6" s="588"/>
      <c r="AO6" s="588"/>
      <c r="AP6" s="588"/>
      <c r="AQ6" s="589"/>
      <c r="AR6" s="574" t="s">
        <v>77</v>
      </c>
      <c r="AS6" s="577" t="s">
        <v>79</v>
      </c>
    </row>
    <row r="7" spans="1:45" ht="48" customHeight="1" x14ac:dyDescent="0.3">
      <c r="A7" s="581"/>
      <c r="B7" s="608" t="s">
        <v>71</v>
      </c>
      <c r="C7" s="532"/>
      <c r="D7" s="532"/>
      <c r="E7" s="532"/>
      <c r="F7" s="609"/>
      <c r="G7" s="604" t="s">
        <v>71</v>
      </c>
      <c r="H7" s="536"/>
      <c r="I7" s="536"/>
      <c r="J7" s="536"/>
      <c r="K7" s="537"/>
      <c r="L7" s="591"/>
      <c r="M7" s="28"/>
      <c r="N7" s="28"/>
      <c r="O7" s="595" t="s">
        <v>63</v>
      </c>
      <c r="P7" s="596"/>
      <c r="Q7" s="596"/>
      <c r="R7" s="596"/>
      <c r="S7" s="596"/>
      <c r="T7" s="597"/>
      <c r="U7" s="602" t="s">
        <v>63</v>
      </c>
      <c r="V7" s="535"/>
      <c r="W7" s="535"/>
      <c r="X7" s="535"/>
      <c r="Y7" s="535"/>
      <c r="Z7" s="603"/>
      <c r="AA7" s="575"/>
      <c r="AB7" s="578"/>
      <c r="AC7" s="617"/>
      <c r="AD7" s="461"/>
      <c r="AE7" s="4"/>
      <c r="AF7" s="595" t="s">
        <v>64</v>
      </c>
      <c r="AG7" s="596"/>
      <c r="AH7" s="596"/>
      <c r="AI7" s="596"/>
      <c r="AJ7" s="596"/>
      <c r="AK7" s="597"/>
      <c r="AL7" s="602" t="s">
        <v>64</v>
      </c>
      <c r="AM7" s="535"/>
      <c r="AN7" s="535"/>
      <c r="AO7" s="535"/>
      <c r="AP7" s="535"/>
      <c r="AQ7" s="603"/>
      <c r="AR7" s="575"/>
      <c r="AS7" s="578"/>
    </row>
    <row r="8" spans="1:45" x14ac:dyDescent="0.3">
      <c r="A8" s="581"/>
      <c r="B8" s="531" t="s">
        <v>1</v>
      </c>
      <c r="C8" s="554" t="s">
        <v>10</v>
      </c>
      <c r="D8" s="539"/>
      <c r="E8" s="539"/>
      <c r="F8" s="610"/>
      <c r="G8" s="602" t="s">
        <v>1</v>
      </c>
      <c r="H8" s="541" t="s">
        <v>10</v>
      </c>
      <c r="I8" s="542"/>
      <c r="J8" s="542"/>
      <c r="K8" s="543"/>
      <c r="L8" s="591"/>
      <c r="M8" s="29"/>
      <c r="N8" s="29"/>
      <c r="O8" s="560" t="s">
        <v>1</v>
      </c>
      <c r="P8" s="615"/>
      <c r="Q8" s="611" t="s">
        <v>10</v>
      </c>
      <c r="R8" s="612"/>
      <c r="S8" s="612"/>
      <c r="T8" s="613"/>
      <c r="U8" s="606" t="s">
        <v>1</v>
      </c>
      <c r="V8" s="545"/>
      <c r="W8" s="599" t="s">
        <v>10</v>
      </c>
      <c r="X8" s="600"/>
      <c r="Y8" s="600"/>
      <c r="Z8" s="601"/>
      <c r="AA8" s="575"/>
      <c r="AB8" s="578"/>
      <c r="AC8" s="617"/>
      <c r="AD8" s="461"/>
      <c r="AE8" s="4"/>
      <c r="AF8" s="531" t="s">
        <v>1</v>
      </c>
      <c r="AG8" s="593"/>
      <c r="AH8" s="554" t="s">
        <v>10</v>
      </c>
      <c r="AI8" s="539"/>
      <c r="AJ8" s="539"/>
      <c r="AK8" s="610"/>
      <c r="AL8" s="602" t="s">
        <v>1</v>
      </c>
      <c r="AM8" s="535"/>
      <c r="AN8" s="541" t="s">
        <v>10</v>
      </c>
      <c r="AO8" s="542"/>
      <c r="AP8" s="542"/>
      <c r="AQ8" s="543"/>
      <c r="AR8" s="575"/>
      <c r="AS8" s="578"/>
    </row>
    <row r="9" spans="1:45" x14ac:dyDescent="0.3">
      <c r="A9" s="581"/>
      <c r="B9" s="531"/>
      <c r="C9" s="593" t="s">
        <v>11</v>
      </c>
      <c r="D9" s="593"/>
      <c r="E9" s="593" t="s">
        <v>12</v>
      </c>
      <c r="F9" s="594"/>
      <c r="G9" s="602"/>
      <c r="H9" s="535" t="s">
        <v>11</v>
      </c>
      <c r="I9" s="535"/>
      <c r="J9" s="535" t="s">
        <v>12</v>
      </c>
      <c r="K9" s="603"/>
      <c r="L9" s="591"/>
      <c r="M9" s="29"/>
      <c r="N9" s="29"/>
      <c r="O9" s="531"/>
      <c r="P9" s="593"/>
      <c r="Q9" s="593" t="s">
        <v>11</v>
      </c>
      <c r="R9" s="593"/>
      <c r="S9" s="593" t="s">
        <v>12</v>
      </c>
      <c r="T9" s="594"/>
      <c r="U9" s="602"/>
      <c r="V9" s="535"/>
      <c r="W9" s="535" t="s">
        <v>11</v>
      </c>
      <c r="X9" s="535"/>
      <c r="Y9" s="535" t="s">
        <v>12</v>
      </c>
      <c r="Z9" s="603"/>
      <c r="AA9" s="575"/>
      <c r="AB9" s="578"/>
      <c r="AC9" s="617"/>
      <c r="AD9" s="461"/>
      <c r="AE9" s="4"/>
      <c r="AF9" s="531"/>
      <c r="AG9" s="593"/>
      <c r="AH9" s="593" t="s">
        <v>11</v>
      </c>
      <c r="AI9" s="593"/>
      <c r="AJ9" s="593" t="s">
        <v>12</v>
      </c>
      <c r="AK9" s="594"/>
      <c r="AL9" s="602"/>
      <c r="AM9" s="535"/>
      <c r="AN9" s="535" t="s">
        <v>11</v>
      </c>
      <c r="AO9" s="535"/>
      <c r="AP9" s="535" t="s">
        <v>12</v>
      </c>
      <c r="AQ9" s="603"/>
      <c r="AR9" s="575"/>
      <c r="AS9" s="578"/>
    </row>
    <row r="10" spans="1:45" ht="94.2" thickBot="1" x14ac:dyDescent="0.35">
      <c r="A10" s="581"/>
      <c r="B10" s="614"/>
      <c r="C10" s="174" t="s">
        <v>20</v>
      </c>
      <c r="D10" s="180" t="s">
        <v>65</v>
      </c>
      <c r="E10" s="174" t="s">
        <v>20</v>
      </c>
      <c r="F10" s="181" t="s">
        <v>65</v>
      </c>
      <c r="G10" s="605"/>
      <c r="H10" s="178" t="s">
        <v>20</v>
      </c>
      <c r="I10" s="182" t="s">
        <v>9</v>
      </c>
      <c r="J10" s="178" t="s">
        <v>20</v>
      </c>
      <c r="K10" s="183" t="s">
        <v>9</v>
      </c>
      <c r="L10" s="592"/>
      <c r="M10" s="6"/>
      <c r="N10" s="6"/>
      <c r="O10" s="172" t="s">
        <v>20</v>
      </c>
      <c r="P10" s="180" t="s">
        <v>65</v>
      </c>
      <c r="Q10" s="174" t="s">
        <v>20</v>
      </c>
      <c r="R10" s="180" t="s">
        <v>66</v>
      </c>
      <c r="S10" s="174" t="s">
        <v>20</v>
      </c>
      <c r="T10" s="181" t="s">
        <v>67</v>
      </c>
      <c r="U10" s="176" t="s">
        <v>20</v>
      </c>
      <c r="V10" s="182" t="s">
        <v>9</v>
      </c>
      <c r="W10" s="178" t="s">
        <v>20</v>
      </c>
      <c r="X10" s="182" t="s">
        <v>72</v>
      </c>
      <c r="Y10" s="178" t="s">
        <v>20</v>
      </c>
      <c r="Z10" s="183" t="s">
        <v>73</v>
      </c>
      <c r="AA10" s="576"/>
      <c r="AB10" s="579"/>
      <c r="AC10" s="618"/>
      <c r="AD10" s="461"/>
      <c r="AE10" s="110"/>
      <c r="AF10" s="172" t="s">
        <v>20</v>
      </c>
      <c r="AG10" s="173" t="s">
        <v>68</v>
      </c>
      <c r="AH10" s="174" t="s">
        <v>20</v>
      </c>
      <c r="AI10" s="173" t="s">
        <v>69</v>
      </c>
      <c r="AJ10" s="174" t="s">
        <v>20</v>
      </c>
      <c r="AK10" s="175" t="s">
        <v>70</v>
      </c>
      <c r="AL10" s="176" t="s">
        <v>20</v>
      </c>
      <c r="AM10" s="177" t="s">
        <v>74</v>
      </c>
      <c r="AN10" s="178" t="s">
        <v>20</v>
      </c>
      <c r="AO10" s="177" t="s">
        <v>75</v>
      </c>
      <c r="AP10" s="178" t="s">
        <v>20</v>
      </c>
      <c r="AQ10" s="179" t="s">
        <v>76</v>
      </c>
      <c r="AR10" s="576"/>
      <c r="AS10" s="579"/>
    </row>
    <row r="11" spans="1:45" ht="16.2" thickBot="1" x14ac:dyDescent="0.35">
      <c r="A11" s="184"/>
      <c r="B11" s="191">
        <v>1</v>
      </c>
      <c r="C11" s="163">
        <v>2</v>
      </c>
      <c r="D11" s="163">
        <v>3</v>
      </c>
      <c r="E11" s="163">
        <v>4</v>
      </c>
      <c r="F11" s="192">
        <v>5</v>
      </c>
      <c r="G11" s="25">
        <v>35</v>
      </c>
      <c r="H11" s="163">
        <v>36</v>
      </c>
      <c r="I11" s="163">
        <v>37</v>
      </c>
      <c r="J11" s="163">
        <v>38</v>
      </c>
      <c r="K11" s="192">
        <v>39</v>
      </c>
      <c r="L11" s="249"/>
      <c r="M11" s="20"/>
      <c r="N11" s="158"/>
      <c r="O11" s="191">
        <v>6</v>
      </c>
      <c r="P11" s="163">
        <v>7</v>
      </c>
      <c r="Q11" s="163">
        <v>8</v>
      </c>
      <c r="R11" s="163">
        <v>9</v>
      </c>
      <c r="S11" s="163">
        <v>10</v>
      </c>
      <c r="T11" s="192">
        <v>11</v>
      </c>
      <c r="U11" s="191">
        <v>40</v>
      </c>
      <c r="V11" s="163">
        <v>41</v>
      </c>
      <c r="W11" s="163">
        <v>42</v>
      </c>
      <c r="X11" s="163">
        <v>43</v>
      </c>
      <c r="Y11" s="163">
        <v>44</v>
      </c>
      <c r="Z11" s="192">
        <v>45</v>
      </c>
      <c r="AA11" s="25"/>
      <c r="AB11" s="241"/>
      <c r="AC11" s="242"/>
      <c r="AD11" s="292"/>
      <c r="AE11" s="4"/>
      <c r="AF11" s="191">
        <v>12</v>
      </c>
      <c r="AG11" s="163">
        <v>13</v>
      </c>
      <c r="AH11" s="163">
        <v>14</v>
      </c>
      <c r="AI11" s="163">
        <v>15</v>
      </c>
      <c r="AJ11" s="163">
        <v>16</v>
      </c>
      <c r="AK11" s="192">
        <v>17</v>
      </c>
      <c r="AL11" s="191">
        <v>46</v>
      </c>
      <c r="AM11" s="163">
        <v>47</v>
      </c>
      <c r="AN11" s="163">
        <v>48</v>
      </c>
      <c r="AO11" s="163">
        <v>49</v>
      </c>
      <c r="AP11" s="163">
        <v>50</v>
      </c>
      <c r="AQ11" s="192">
        <v>51</v>
      </c>
      <c r="AR11" s="191"/>
      <c r="AS11" s="158"/>
    </row>
    <row r="12" spans="1:45" x14ac:dyDescent="0.3">
      <c r="A12" s="185" t="s">
        <v>0</v>
      </c>
      <c r="B12" s="40">
        <v>33132366</v>
      </c>
      <c r="C12" s="114">
        <v>16938164</v>
      </c>
      <c r="D12" s="114">
        <v>51.1</v>
      </c>
      <c r="E12" s="114">
        <v>16194202</v>
      </c>
      <c r="F12" s="41">
        <v>48.9</v>
      </c>
      <c r="G12" s="52">
        <v>38302144</v>
      </c>
      <c r="H12" s="52">
        <v>19908071</v>
      </c>
      <c r="I12" s="186">
        <v>52</v>
      </c>
      <c r="J12" s="52">
        <v>18394073</v>
      </c>
      <c r="K12" s="186">
        <v>48</v>
      </c>
      <c r="L12" s="250">
        <f>(AC12)/(G12)</f>
        <v>0.20590437443919588</v>
      </c>
      <c r="M12" s="4"/>
      <c r="N12" s="298" t="s">
        <v>1</v>
      </c>
      <c r="O12" s="40">
        <v>5232853</v>
      </c>
      <c r="P12" s="114">
        <v>15.8</v>
      </c>
      <c r="Q12" s="114">
        <v>1737702</v>
      </c>
      <c r="R12" s="114">
        <v>10.3</v>
      </c>
      <c r="S12" s="114">
        <v>3495151</v>
      </c>
      <c r="T12" s="41">
        <v>21.6</v>
      </c>
      <c r="U12" s="51">
        <v>4894882</v>
      </c>
      <c r="V12" s="186">
        <v>12.8</v>
      </c>
      <c r="W12" s="52">
        <v>1919980</v>
      </c>
      <c r="X12" s="186">
        <v>9.6</v>
      </c>
      <c r="Y12" s="52">
        <v>2974902</v>
      </c>
      <c r="Z12" s="187">
        <v>16.2</v>
      </c>
      <c r="AA12" s="189">
        <f xml:space="preserve"> V12-Q12</f>
        <v>-1737689.2</v>
      </c>
      <c r="AB12" s="190">
        <f>V12-P12</f>
        <v>-3</v>
      </c>
      <c r="AC12" s="467">
        <f>U12+AL12</f>
        <v>7886579</v>
      </c>
      <c r="AD12" s="458"/>
      <c r="AE12" s="193" t="s">
        <v>1</v>
      </c>
      <c r="AF12" s="40">
        <v>1977850</v>
      </c>
      <c r="AG12" s="114">
        <v>6</v>
      </c>
      <c r="AH12" s="114">
        <v>893792</v>
      </c>
      <c r="AI12" s="114">
        <v>5.3</v>
      </c>
      <c r="AJ12" s="114">
        <v>1084058</v>
      </c>
      <c r="AK12" s="41">
        <v>6.7</v>
      </c>
      <c r="AL12" s="51">
        <v>2991697</v>
      </c>
      <c r="AM12" s="186">
        <v>7.8</v>
      </c>
      <c r="AN12" s="52">
        <v>1338795</v>
      </c>
      <c r="AO12" s="186">
        <v>6.7</v>
      </c>
      <c r="AP12" s="52">
        <v>1652902</v>
      </c>
      <c r="AQ12" s="187">
        <v>9</v>
      </c>
      <c r="AR12" s="194">
        <f xml:space="preserve"> AM12-AH12</f>
        <v>-893784.2</v>
      </c>
      <c r="AS12" s="188">
        <f>AM12-AG12</f>
        <v>1.7999999999999998</v>
      </c>
    </row>
    <row r="13" spans="1:45" x14ac:dyDescent="0.3">
      <c r="A13" s="45" t="s">
        <v>23</v>
      </c>
      <c r="B13" s="43">
        <v>5367924</v>
      </c>
      <c r="C13" s="4">
        <v>2742021</v>
      </c>
      <c r="D13" s="4">
        <v>51.1</v>
      </c>
      <c r="E13" s="4">
        <v>2625903</v>
      </c>
      <c r="F13" s="7">
        <v>48.9</v>
      </c>
      <c r="G13" s="48">
        <v>6489173</v>
      </c>
      <c r="H13" s="48">
        <v>3382401</v>
      </c>
      <c r="I13" s="70">
        <v>52.1</v>
      </c>
      <c r="J13" s="48">
        <v>3106772</v>
      </c>
      <c r="K13" s="70">
        <v>47.9</v>
      </c>
      <c r="L13" s="251">
        <f>(AC13)/(G13)</f>
        <v>0.21733771005950989</v>
      </c>
      <c r="M13" s="4"/>
      <c r="N13" s="160" t="s">
        <v>13</v>
      </c>
      <c r="O13" s="43">
        <v>810632</v>
      </c>
      <c r="P13" s="4">
        <v>15.1</v>
      </c>
      <c r="Q13" s="4">
        <v>241365</v>
      </c>
      <c r="R13" s="4">
        <v>8.8000000000000007</v>
      </c>
      <c r="S13" s="4">
        <v>569267</v>
      </c>
      <c r="T13" s="7">
        <v>21.7</v>
      </c>
      <c r="U13" s="53">
        <v>786323</v>
      </c>
      <c r="V13" s="70">
        <v>12.1</v>
      </c>
      <c r="W13" s="48">
        <v>283408</v>
      </c>
      <c r="X13" s="70">
        <v>8.4</v>
      </c>
      <c r="Y13" s="48">
        <v>502915</v>
      </c>
      <c r="Z13" s="79">
        <v>16.2</v>
      </c>
      <c r="AA13" s="165">
        <f t="shared" ref="AA13:AA24" si="0" xml:space="preserve"> V13-Q13</f>
        <v>-241352.9</v>
      </c>
      <c r="AB13" s="166">
        <f t="shared" ref="AB13:AB24" si="1">V13-P13</f>
        <v>-3</v>
      </c>
      <c r="AC13" s="243">
        <f>U13+AL13</f>
        <v>1410342</v>
      </c>
      <c r="AD13" s="458"/>
      <c r="AE13" s="160" t="s">
        <v>13</v>
      </c>
      <c r="AF13" s="43">
        <v>384228</v>
      </c>
      <c r="AG13" s="4">
        <v>7.2</v>
      </c>
      <c r="AH13" s="4">
        <v>168418</v>
      </c>
      <c r="AI13" s="4">
        <v>6.1</v>
      </c>
      <c r="AJ13" s="4">
        <v>215810</v>
      </c>
      <c r="AK13" s="7">
        <v>8.1999999999999993</v>
      </c>
      <c r="AL13" s="53">
        <v>624019</v>
      </c>
      <c r="AM13" s="70">
        <v>9.6</v>
      </c>
      <c r="AN13" s="48">
        <v>275289</v>
      </c>
      <c r="AO13" s="70">
        <v>8.1</v>
      </c>
      <c r="AP13" s="48">
        <v>348730</v>
      </c>
      <c r="AQ13" s="79">
        <v>11.2</v>
      </c>
      <c r="AR13" s="171">
        <f t="shared" ref="AR13:AR24" si="2" xml:space="preserve"> AM13-AH13</f>
        <v>-168408.4</v>
      </c>
      <c r="AS13" s="168">
        <f t="shared" ref="AS13:AS24" si="3">AM13-AG13</f>
        <v>2.3999999999999995</v>
      </c>
    </row>
    <row r="14" spans="1:45" x14ac:dyDescent="0.3">
      <c r="A14" s="45" t="s">
        <v>112</v>
      </c>
      <c r="B14" s="327">
        <v>451449</v>
      </c>
      <c r="C14" s="111">
        <v>232590</v>
      </c>
      <c r="D14" s="328">
        <v>51.5</v>
      </c>
      <c r="E14" s="111">
        <v>218859</v>
      </c>
      <c r="F14" s="329">
        <v>48.5</v>
      </c>
      <c r="G14" s="245">
        <v>551155</v>
      </c>
      <c r="H14" s="245">
        <v>288240</v>
      </c>
      <c r="I14" s="246">
        <v>52.3</v>
      </c>
      <c r="J14" s="245">
        <v>262915</v>
      </c>
      <c r="K14" s="246">
        <v>47.7</v>
      </c>
      <c r="L14" s="251">
        <f t="shared" ref="L14:L24" si="4">(AC14)/(G14)</f>
        <v>0.21829249485172048</v>
      </c>
      <c r="M14" s="4"/>
      <c r="N14" s="45" t="s">
        <v>112</v>
      </c>
      <c r="O14" s="327">
        <v>72662</v>
      </c>
      <c r="P14" s="328">
        <v>16.100000000000001</v>
      </c>
      <c r="Q14" s="111">
        <v>19301</v>
      </c>
      <c r="R14" s="328">
        <v>8.3000000000000007</v>
      </c>
      <c r="S14" s="111">
        <v>53361</v>
      </c>
      <c r="T14" s="329">
        <v>24.4</v>
      </c>
      <c r="U14" s="248">
        <v>70399</v>
      </c>
      <c r="V14" s="246">
        <v>12.8</v>
      </c>
      <c r="W14" s="245">
        <v>23526</v>
      </c>
      <c r="X14" s="246">
        <v>8.1999999999999993</v>
      </c>
      <c r="Y14" s="245">
        <v>46873</v>
      </c>
      <c r="Z14" s="247">
        <v>17.8</v>
      </c>
      <c r="AA14" s="165">
        <f t="shared" si="0"/>
        <v>-19288.2</v>
      </c>
      <c r="AB14" s="166">
        <f t="shared" si="1"/>
        <v>-3.3000000000000007</v>
      </c>
      <c r="AC14" s="243">
        <f t="shared" ref="AC14:AC24" si="5">U14+AL14</f>
        <v>120313</v>
      </c>
      <c r="AD14" s="458"/>
      <c r="AE14" s="45" t="s">
        <v>112</v>
      </c>
      <c r="AF14" s="327">
        <v>25870</v>
      </c>
      <c r="AG14" s="328">
        <v>5.7</v>
      </c>
      <c r="AH14" s="111">
        <v>11264</v>
      </c>
      <c r="AI14" s="328">
        <v>4.8</v>
      </c>
      <c r="AJ14" s="111">
        <v>14606</v>
      </c>
      <c r="AK14" s="329">
        <v>6.7</v>
      </c>
      <c r="AL14" s="248">
        <v>49914</v>
      </c>
      <c r="AM14" s="246">
        <v>9.1</v>
      </c>
      <c r="AN14" s="245">
        <v>21760</v>
      </c>
      <c r="AO14" s="246">
        <v>7.5</v>
      </c>
      <c r="AP14" s="245">
        <v>28154</v>
      </c>
      <c r="AQ14" s="247">
        <v>10.7</v>
      </c>
      <c r="AR14" s="171">
        <f t="shared" si="2"/>
        <v>-11254.9</v>
      </c>
      <c r="AS14" s="168">
        <f t="shared" si="3"/>
        <v>3.3999999999999995</v>
      </c>
    </row>
    <row r="15" spans="1:45" x14ac:dyDescent="0.3">
      <c r="A15" s="45" t="s">
        <v>107</v>
      </c>
      <c r="B15" s="327">
        <v>27026</v>
      </c>
      <c r="C15" s="111">
        <v>13055</v>
      </c>
      <c r="D15" s="328">
        <v>48.3</v>
      </c>
      <c r="E15" s="111">
        <v>13971</v>
      </c>
      <c r="F15" s="329">
        <v>51.7</v>
      </c>
      <c r="G15" s="245">
        <v>31110</v>
      </c>
      <c r="H15" s="245">
        <v>15355</v>
      </c>
      <c r="I15" s="246">
        <v>49.4</v>
      </c>
      <c r="J15" s="245">
        <v>15755</v>
      </c>
      <c r="K15" s="246">
        <v>50.6</v>
      </c>
      <c r="L15" s="251">
        <f t="shared" si="4"/>
        <v>0.17817422050787529</v>
      </c>
      <c r="M15" s="4"/>
      <c r="N15" s="45" t="s">
        <v>107</v>
      </c>
      <c r="O15" s="327">
        <v>3547</v>
      </c>
      <c r="P15" s="328">
        <v>13.1</v>
      </c>
      <c r="Q15" s="459">
        <v>945</v>
      </c>
      <c r="R15" s="328">
        <v>7.2</v>
      </c>
      <c r="S15" s="111">
        <v>2602</v>
      </c>
      <c r="T15" s="329">
        <v>18.600000000000001</v>
      </c>
      <c r="U15" s="248">
        <v>3220</v>
      </c>
      <c r="V15" s="246">
        <v>10.4</v>
      </c>
      <c r="W15" s="245">
        <v>1140</v>
      </c>
      <c r="X15" s="246">
        <v>7.4</v>
      </c>
      <c r="Y15" s="245">
        <v>2080</v>
      </c>
      <c r="Z15" s="247">
        <v>13.2</v>
      </c>
      <c r="AA15" s="165">
        <f t="shared" si="0"/>
        <v>-934.6</v>
      </c>
      <c r="AB15" s="166">
        <f t="shared" si="1"/>
        <v>-2.6999999999999993</v>
      </c>
      <c r="AC15" s="243">
        <f t="shared" si="5"/>
        <v>5543</v>
      </c>
      <c r="AD15" s="458"/>
      <c r="AE15" s="45" t="s">
        <v>107</v>
      </c>
      <c r="AF15" s="327">
        <v>1204</v>
      </c>
      <c r="AG15" s="328">
        <v>4.5</v>
      </c>
      <c r="AH15" s="459">
        <v>488</v>
      </c>
      <c r="AI15" s="328">
        <v>3.7</v>
      </c>
      <c r="AJ15" s="459">
        <v>716</v>
      </c>
      <c r="AK15" s="329">
        <v>5.0999999999999996</v>
      </c>
      <c r="AL15" s="248">
        <v>2323</v>
      </c>
      <c r="AM15" s="246">
        <v>7.5</v>
      </c>
      <c r="AN15" s="272">
        <v>957</v>
      </c>
      <c r="AO15" s="246">
        <v>6.2</v>
      </c>
      <c r="AP15" s="245">
        <v>1366</v>
      </c>
      <c r="AQ15" s="247">
        <v>8.6999999999999993</v>
      </c>
      <c r="AR15" s="171">
        <f t="shared" si="2"/>
        <v>-480.5</v>
      </c>
      <c r="AS15" s="168">
        <f t="shared" si="3"/>
        <v>3</v>
      </c>
    </row>
    <row r="16" spans="1:45" x14ac:dyDescent="0.3">
      <c r="A16" s="45" t="s">
        <v>108</v>
      </c>
      <c r="B16" s="327">
        <v>114473</v>
      </c>
      <c r="C16" s="111">
        <v>59332</v>
      </c>
      <c r="D16" s="328">
        <v>51.8</v>
      </c>
      <c r="E16" s="111">
        <v>55141</v>
      </c>
      <c r="F16" s="329">
        <v>48.2</v>
      </c>
      <c r="G16" s="245">
        <v>142092</v>
      </c>
      <c r="H16" s="245">
        <v>72945</v>
      </c>
      <c r="I16" s="246">
        <v>51.3</v>
      </c>
      <c r="J16" s="245">
        <v>69147</v>
      </c>
      <c r="K16" s="246">
        <v>48.7</v>
      </c>
      <c r="L16" s="251">
        <f t="shared" si="4"/>
        <v>0.19172789460349632</v>
      </c>
      <c r="M16" s="4"/>
      <c r="N16" s="45" t="s">
        <v>108</v>
      </c>
      <c r="O16" s="327">
        <v>16709</v>
      </c>
      <c r="P16" s="328">
        <v>14.6</v>
      </c>
      <c r="Q16" s="111">
        <v>5341</v>
      </c>
      <c r="R16" s="328">
        <v>9</v>
      </c>
      <c r="S16" s="111">
        <v>11368</v>
      </c>
      <c r="T16" s="329">
        <v>20.6</v>
      </c>
      <c r="U16" s="248">
        <v>16510</v>
      </c>
      <c r="V16" s="246">
        <v>11.6</v>
      </c>
      <c r="W16" s="245">
        <v>6273</v>
      </c>
      <c r="X16" s="246">
        <v>8.6</v>
      </c>
      <c r="Y16" s="245">
        <v>10237</v>
      </c>
      <c r="Z16" s="247">
        <v>14.8</v>
      </c>
      <c r="AA16" s="165">
        <f t="shared" si="0"/>
        <v>-5329.4</v>
      </c>
      <c r="AB16" s="166">
        <f t="shared" si="1"/>
        <v>-3</v>
      </c>
      <c r="AC16" s="243">
        <f t="shared" si="5"/>
        <v>27243</v>
      </c>
      <c r="AD16" s="458"/>
      <c r="AE16" s="45" t="s">
        <v>108</v>
      </c>
      <c r="AF16" s="327">
        <v>6244</v>
      </c>
      <c r="AG16" s="328">
        <v>5.5</v>
      </c>
      <c r="AH16" s="111">
        <v>2589</v>
      </c>
      <c r="AI16" s="328">
        <v>4.4000000000000004</v>
      </c>
      <c r="AJ16" s="111">
        <v>3655</v>
      </c>
      <c r="AK16" s="329">
        <v>6.6</v>
      </c>
      <c r="AL16" s="248">
        <v>10733</v>
      </c>
      <c r="AM16" s="246">
        <v>7.6</v>
      </c>
      <c r="AN16" s="245">
        <v>4942</v>
      </c>
      <c r="AO16" s="246">
        <v>6.8</v>
      </c>
      <c r="AP16" s="245">
        <v>5791</v>
      </c>
      <c r="AQ16" s="247">
        <v>8.4</v>
      </c>
      <c r="AR16" s="171">
        <f t="shared" si="2"/>
        <v>-2581.4</v>
      </c>
      <c r="AS16" s="168">
        <f t="shared" si="3"/>
        <v>2.0999999999999996</v>
      </c>
    </row>
    <row r="17" spans="1:45" ht="31.2" x14ac:dyDescent="0.3">
      <c r="A17" s="44" t="s">
        <v>109</v>
      </c>
      <c r="B17" s="53">
        <v>30961</v>
      </c>
      <c r="C17" s="48">
        <v>13567</v>
      </c>
      <c r="D17" s="70">
        <v>43.8</v>
      </c>
      <c r="E17" s="48">
        <v>17394</v>
      </c>
      <c r="F17" s="79">
        <v>56.2</v>
      </c>
      <c r="G17" s="48">
        <v>32993</v>
      </c>
      <c r="H17" s="48">
        <v>14785</v>
      </c>
      <c r="I17" s="70">
        <v>44.8</v>
      </c>
      <c r="J17" s="48">
        <v>18208</v>
      </c>
      <c r="K17" s="70">
        <v>55.2</v>
      </c>
      <c r="L17" s="251">
        <f t="shared" si="4"/>
        <v>0.24638559694480647</v>
      </c>
      <c r="M17" s="70"/>
      <c r="N17" s="44" t="s">
        <v>109</v>
      </c>
      <c r="O17" s="53">
        <v>6806</v>
      </c>
      <c r="P17" s="70">
        <v>22</v>
      </c>
      <c r="Q17" s="48">
        <v>2169</v>
      </c>
      <c r="R17" s="70">
        <v>16</v>
      </c>
      <c r="S17" s="48">
        <v>4637</v>
      </c>
      <c r="T17" s="79">
        <v>26.7</v>
      </c>
      <c r="U17" s="53">
        <v>4721</v>
      </c>
      <c r="V17" s="70">
        <v>14.3</v>
      </c>
      <c r="W17" s="48">
        <v>1683</v>
      </c>
      <c r="X17" s="70">
        <v>11.4</v>
      </c>
      <c r="Y17" s="48">
        <v>3038</v>
      </c>
      <c r="Z17" s="79">
        <v>16.7</v>
      </c>
      <c r="AA17" s="165">
        <f t="shared" si="0"/>
        <v>-2154.6999999999998</v>
      </c>
      <c r="AB17" s="166">
        <f t="shared" si="1"/>
        <v>-7.6999999999999993</v>
      </c>
      <c r="AC17" s="243">
        <f t="shared" si="5"/>
        <v>8129</v>
      </c>
      <c r="AD17" s="458"/>
      <c r="AE17" s="44" t="s">
        <v>109</v>
      </c>
      <c r="AF17" s="53">
        <v>2140</v>
      </c>
      <c r="AG17" s="70">
        <v>6.9</v>
      </c>
      <c r="AH17" s="67">
        <v>845</v>
      </c>
      <c r="AI17" s="70">
        <v>6.2</v>
      </c>
      <c r="AJ17" s="48">
        <v>1295</v>
      </c>
      <c r="AK17" s="79">
        <v>7.4</v>
      </c>
      <c r="AL17" s="53">
        <v>3408</v>
      </c>
      <c r="AM17" s="70">
        <v>10.3</v>
      </c>
      <c r="AN17" s="48">
        <v>1383</v>
      </c>
      <c r="AO17" s="70">
        <v>9.4</v>
      </c>
      <c r="AP17" s="48">
        <v>2025</v>
      </c>
      <c r="AQ17" s="79">
        <v>11.1</v>
      </c>
      <c r="AR17" s="171">
        <f t="shared" si="2"/>
        <v>-834.7</v>
      </c>
      <c r="AS17" s="168">
        <f t="shared" si="3"/>
        <v>3.4000000000000004</v>
      </c>
    </row>
    <row r="18" spans="1:45" x14ac:dyDescent="0.3">
      <c r="A18" s="44" t="s">
        <v>93</v>
      </c>
      <c r="B18" s="53">
        <v>28963</v>
      </c>
      <c r="C18" s="48">
        <v>14848</v>
      </c>
      <c r="D18" s="70">
        <v>51.3</v>
      </c>
      <c r="E18" s="48">
        <v>14115</v>
      </c>
      <c r="F18" s="79">
        <v>48.7</v>
      </c>
      <c r="G18" s="48">
        <v>33899</v>
      </c>
      <c r="H18" s="48">
        <v>17833</v>
      </c>
      <c r="I18" s="70">
        <v>52.6</v>
      </c>
      <c r="J18" s="48">
        <v>16066</v>
      </c>
      <c r="K18" s="70">
        <v>47.4</v>
      </c>
      <c r="L18" s="251">
        <f t="shared" si="4"/>
        <v>0.24148204961798284</v>
      </c>
      <c r="M18" s="70"/>
      <c r="N18" s="44" t="s">
        <v>93</v>
      </c>
      <c r="O18" s="53">
        <v>4801</v>
      </c>
      <c r="P18" s="70">
        <v>16.600000000000001</v>
      </c>
      <c r="Q18" s="48">
        <v>1154</v>
      </c>
      <c r="R18" s="70">
        <v>7.8</v>
      </c>
      <c r="S18" s="48">
        <v>3647</v>
      </c>
      <c r="T18" s="79">
        <v>25.8</v>
      </c>
      <c r="U18" s="53">
        <v>4580</v>
      </c>
      <c r="V18" s="70">
        <v>13.5</v>
      </c>
      <c r="W18" s="48">
        <v>1493</v>
      </c>
      <c r="X18" s="70">
        <v>8.4</v>
      </c>
      <c r="Y18" s="48">
        <v>3087</v>
      </c>
      <c r="Z18" s="79">
        <v>19.2</v>
      </c>
      <c r="AA18" s="165">
        <f t="shared" si="0"/>
        <v>-1140.5</v>
      </c>
      <c r="AB18" s="166">
        <f t="shared" si="1"/>
        <v>-3.1000000000000014</v>
      </c>
      <c r="AC18" s="243">
        <f t="shared" si="5"/>
        <v>8186</v>
      </c>
      <c r="AD18" s="458"/>
      <c r="AE18" s="44" t="s">
        <v>93</v>
      </c>
      <c r="AF18" s="53">
        <v>1747</v>
      </c>
      <c r="AG18" s="70">
        <v>6</v>
      </c>
      <c r="AH18" s="67">
        <v>755</v>
      </c>
      <c r="AI18" s="70">
        <v>5.0999999999999996</v>
      </c>
      <c r="AJ18" s="67">
        <v>992</v>
      </c>
      <c r="AK18" s="79">
        <v>7</v>
      </c>
      <c r="AL18" s="53">
        <v>3606</v>
      </c>
      <c r="AM18" s="70">
        <v>10.6</v>
      </c>
      <c r="AN18" s="48">
        <v>1530</v>
      </c>
      <c r="AO18" s="70">
        <v>8.6</v>
      </c>
      <c r="AP18" s="48">
        <v>2076</v>
      </c>
      <c r="AQ18" s="79">
        <v>12.9</v>
      </c>
      <c r="AR18" s="171">
        <f t="shared" si="2"/>
        <v>-744.4</v>
      </c>
      <c r="AS18" s="168">
        <f t="shared" si="3"/>
        <v>4.5999999999999996</v>
      </c>
    </row>
    <row r="19" spans="1:45" x14ac:dyDescent="0.3">
      <c r="A19" s="44" t="s">
        <v>110</v>
      </c>
      <c r="B19" s="53">
        <v>50967</v>
      </c>
      <c r="C19" s="48">
        <v>25378</v>
      </c>
      <c r="D19" s="70">
        <v>49.8</v>
      </c>
      <c r="E19" s="48">
        <v>25589</v>
      </c>
      <c r="F19" s="79">
        <v>50.2</v>
      </c>
      <c r="G19" s="48">
        <v>62415</v>
      </c>
      <c r="H19" s="48">
        <v>32097</v>
      </c>
      <c r="I19" s="70">
        <v>51.4</v>
      </c>
      <c r="J19" s="48">
        <v>30318</v>
      </c>
      <c r="K19" s="70">
        <v>48.6</v>
      </c>
      <c r="L19" s="251">
        <f t="shared" si="4"/>
        <v>0.22215813506368662</v>
      </c>
      <c r="M19" s="70"/>
      <c r="N19" s="44" t="s">
        <v>110</v>
      </c>
      <c r="O19" s="53">
        <v>8476</v>
      </c>
      <c r="P19" s="70">
        <v>16.600000000000001</v>
      </c>
      <c r="Q19" s="48">
        <v>1841</v>
      </c>
      <c r="R19" s="70">
        <v>7.3</v>
      </c>
      <c r="S19" s="48">
        <v>6635</v>
      </c>
      <c r="T19" s="79">
        <v>25.9</v>
      </c>
      <c r="U19" s="53">
        <v>8533</v>
      </c>
      <c r="V19" s="70">
        <v>13.7</v>
      </c>
      <c r="W19" s="48">
        <v>2497</v>
      </c>
      <c r="X19" s="70">
        <v>7.8</v>
      </c>
      <c r="Y19" s="48">
        <v>6036</v>
      </c>
      <c r="Z19" s="79">
        <v>19.899999999999999</v>
      </c>
      <c r="AA19" s="165">
        <f t="shared" si="0"/>
        <v>-1827.3</v>
      </c>
      <c r="AB19" s="166">
        <f t="shared" si="1"/>
        <v>-2.9000000000000021</v>
      </c>
      <c r="AC19" s="243">
        <f t="shared" si="5"/>
        <v>13866</v>
      </c>
      <c r="AD19" s="458"/>
      <c r="AE19" s="44" t="s">
        <v>110</v>
      </c>
      <c r="AF19" s="53">
        <v>2555</v>
      </c>
      <c r="AG19" s="70">
        <v>5</v>
      </c>
      <c r="AH19" s="67">
        <v>984</v>
      </c>
      <c r="AI19" s="70">
        <v>3.9</v>
      </c>
      <c r="AJ19" s="48">
        <v>1571</v>
      </c>
      <c r="AK19" s="79">
        <v>6.1</v>
      </c>
      <c r="AL19" s="53">
        <v>5333</v>
      </c>
      <c r="AM19" s="70">
        <v>8.5</v>
      </c>
      <c r="AN19" s="48">
        <v>2076</v>
      </c>
      <c r="AO19" s="70">
        <v>6.5</v>
      </c>
      <c r="AP19" s="48">
        <v>3257</v>
      </c>
      <c r="AQ19" s="79">
        <v>10.7</v>
      </c>
      <c r="AR19" s="171">
        <f t="shared" si="2"/>
        <v>-975.5</v>
      </c>
      <c r="AS19" s="168">
        <f t="shared" si="3"/>
        <v>3.5</v>
      </c>
    </row>
    <row r="20" spans="1:45" x14ac:dyDescent="0.3">
      <c r="A20" s="44" t="s">
        <v>103</v>
      </c>
      <c r="B20" s="53">
        <v>46704</v>
      </c>
      <c r="C20" s="48">
        <v>24057</v>
      </c>
      <c r="D20" s="70">
        <v>51.5</v>
      </c>
      <c r="E20" s="48">
        <v>22647</v>
      </c>
      <c r="F20" s="79">
        <v>48.5</v>
      </c>
      <c r="G20" s="48">
        <v>58897</v>
      </c>
      <c r="H20" s="48">
        <v>31083</v>
      </c>
      <c r="I20" s="70">
        <v>52.8</v>
      </c>
      <c r="J20" s="48">
        <v>27814</v>
      </c>
      <c r="K20" s="70">
        <v>47.2</v>
      </c>
      <c r="L20" s="251">
        <f t="shared" si="4"/>
        <v>0.21923018150330237</v>
      </c>
      <c r="M20" s="70"/>
      <c r="N20" s="44" t="s">
        <v>103</v>
      </c>
      <c r="O20" s="53">
        <v>7661</v>
      </c>
      <c r="P20" s="70">
        <v>16.399999999999999</v>
      </c>
      <c r="Q20" s="48">
        <v>1678</v>
      </c>
      <c r="R20" s="70">
        <v>7</v>
      </c>
      <c r="S20" s="48">
        <v>5983</v>
      </c>
      <c r="T20" s="79">
        <v>26.4</v>
      </c>
      <c r="U20" s="53">
        <v>7527</v>
      </c>
      <c r="V20" s="70">
        <v>12.8</v>
      </c>
      <c r="W20" s="48">
        <v>2324</v>
      </c>
      <c r="X20" s="70">
        <v>7.5</v>
      </c>
      <c r="Y20" s="48">
        <v>5203</v>
      </c>
      <c r="Z20" s="79">
        <v>18.7</v>
      </c>
      <c r="AA20" s="165">
        <f t="shared" si="0"/>
        <v>-1665.2</v>
      </c>
      <c r="AB20" s="166">
        <f t="shared" si="1"/>
        <v>-3.5999999999999979</v>
      </c>
      <c r="AC20" s="243">
        <f t="shared" si="5"/>
        <v>12912</v>
      </c>
      <c r="AD20" s="458"/>
      <c r="AE20" s="44" t="s">
        <v>103</v>
      </c>
      <c r="AF20" s="53">
        <v>2664</v>
      </c>
      <c r="AG20" s="70">
        <v>5.7</v>
      </c>
      <c r="AH20" s="48">
        <v>1201</v>
      </c>
      <c r="AI20" s="70">
        <v>5</v>
      </c>
      <c r="AJ20" s="48">
        <v>1463</v>
      </c>
      <c r="AK20" s="79">
        <v>6.5</v>
      </c>
      <c r="AL20" s="53">
        <v>5385</v>
      </c>
      <c r="AM20" s="70">
        <v>9.1</v>
      </c>
      <c r="AN20" s="48">
        <v>2288</v>
      </c>
      <c r="AO20" s="70">
        <v>7.4</v>
      </c>
      <c r="AP20" s="48">
        <v>3097</v>
      </c>
      <c r="AQ20" s="79">
        <v>11.1</v>
      </c>
      <c r="AR20" s="171">
        <f t="shared" si="2"/>
        <v>-1191.9000000000001</v>
      </c>
      <c r="AS20" s="168">
        <f t="shared" si="3"/>
        <v>3.3999999999999995</v>
      </c>
    </row>
    <row r="21" spans="1:45" ht="31.2" x14ac:dyDescent="0.3">
      <c r="A21" s="44" t="s">
        <v>104</v>
      </c>
      <c r="B21" s="53">
        <v>29203</v>
      </c>
      <c r="C21" s="48">
        <v>16228</v>
      </c>
      <c r="D21" s="70">
        <v>55.6</v>
      </c>
      <c r="E21" s="48">
        <v>12975</v>
      </c>
      <c r="F21" s="79">
        <v>44.4</v>
      </c>
      <c r="G21" s="48">
        <v>36417</v>
      </c>
      <c r="H21" s="48">
        <v>20438</v>
      </c>
      <c r="I21" s="70">
        <v>56.1</v>
      </c>
      <c r="J21" s="48">
        <v>15979</v>
      </c>
      <c r="K21" s="70">
        <v>43.9</v>
      </c>
      <c r="L21" s="251">
        <f t="shared" si="4"/>
        <v>0.21514677211192576</v>
      </c>
      <c r="M21" s="70"/>
      <c r="N21" s="44" t="s">
        <v>104</v>
      </c>
      <c r="O21" s="53">
        <v>4238</v>
      </c>
      <c r="P21" s="70">
        <v>14.5</v>
      </c>
      <c r="Q21" s="48">
        <v>1114</v>
      </c>
      <c r="R21" s="70">
        <v>6.9</v>
      </c>
      <c r="S21" s="48">
        <v>3124</v>
      </c>
      <c r="T21" s="79">
        <v>24.1</v>
      </c>
      <c r="U21" s="53">
        <v>4388</v>
      </c>
      <c r="V21" s="70">
        <v>12</v>
      </c>
      <c r="W21" s="48">
        <v>1509</v>
      </c>
      <c r="X21" s="70">
        <v>7.4</v>
      </c>
      <c r="Y21" s="48">
        <v>2879</v>
      </c>
      <c r="Z21" s="79">
        <v>18</v>
      </c>
      <c r="AA21" s="165">
        <f t="shared" si="0"/>
        <v>-1102</v>
      </c>
      <c r="AB21" s="166">
        <f t="shared" si="1"/>
        <v>-2.5</v>
      </c>
      <c r="AC21" s="243">
        <f t="shared" si="5"/>
        <v>7835</v>
      </c>
      <c r="AD21" s="458"/>
      <c r="AE21" s="44" t="s">
        <v>104</v>
      </c>
      <c r="AF21" s="53">
        <v>1544</v>
      </c>
      <c r="AG21" s="70">
        <v>5.3</v>
      </c>
      <c r="AH21" s="67">
        <v>690</v>
      </c>
      <c r="AI21" s="70">
        <v>4.3</v>
      </c>
      <c r="AJ21" s="67">
        <v>854</v>
      </c>
      <c r="AK21" s="79">
        <v>6.6</v>
      </c>
      <c r="AL21" s="53">
        <v>3447</v>
      </c>
      <c r="AM21" s="70">
        <v>9.5</v>
      </c>
      <c r="AN21" s="48">
        <v>1438</v>
      </c>
      <c r="AO21" s="70">
        <v>7</v>
      </c>
      <c r="AP21" s="48">
        <v>2009</v>
      </c>
      <c r="AQ21" s="79">
        <v>12.6</v>
      </c>
      <c r="AR21" s="171">
        <f t="shared" si="2"/>
        <v>-680.5</v>
      </c>
      <c r="AS21" s="168">
        <f t="shared" si="3"/>
        <v>4.2</v>
      </c>
    </row>
    <row r="22" spans="1:45" x14ac:dyDescent="0.3">
      <c r="A22" s="44" t="s">
        <v>105</v>
      </c>
      <c r="B22" s="53">
        <v>44124</v>
      </c>
      <c r="C22" s="48">
        <v>23630</v>
      </c>
      <c r="D22" s="70">
        <v>53.6</v>
      </c>
      <c r="E22" s="48">
        <v>20494</v>
      </c>
      <c r="F22" s="79">
        <v>46.4</v>
      </c>
      <c r="G22" s="48">
        <v>58135</v>
      </c>
      <c r="H22" s="48">
        <v>31850</v>
      </c>
      <c r="I22" s="70">
        <v>54.8</v>
      </c>
      <c r="J22" s="48">
        <v>26285</v>
      </c>
      <c r="K22" s="70">
        <v>45.2</v>
      </c>
      <c r="L22" s="472">
        <f t="shared" si="4"/>
        <v>0.27819729938935239</v>
      </c>
      <c r="M22" s="70"/>
      <c r="N22" s="44" t="s">
        <v>105</v>
      </c>
      <c r="O22" s="53">
        <v>8086</v>
      </c>
      <c r="P22" s="70">
        <v>18.3</v>
      </c>
      <c r="Q22" s="48">
        <v>2133</v>
      </c>
      <c r="R22" s="70">
        <v>9</v>
      </c>
      <c r="S22" s="48">
        <v>5953</v>
      </c>
      <c r="T22" s="79">
        <v>29</v>
      </c>
      <c r="U22" s="53">
        <v>8861</v>
      </c>
      <c r="V22" s="70">
        <v>15.2</v>
      </c>
      <c r="W22" s="48">
        <v>2889</v>
      </c>
      <c r="X22" s="70">
        <v>9.1</v>
      </c>
      <c r="Y22" s="48">
        <v>5972</v>
      </c>
      <c r="Z22" s="79">
        <v>22.7</v>
      </c>
      <c r="AA22" s="165">
        <f t="shared" si="0"/>
        <v>-2117.8000000000002</v>
      </c>
      <c r="AB22" s="166">
        <f t="shared" si="1"/>
        <v>-3.1000000000000014</v>
      </c>
      <c r="AC22" s="243">
        <f t="shared" si="5"/>
        <v>16173</v>
      </c>
      <c r="AD22" s="458"/>
      <c r="AE22" s="44" t="s">
        <v>105</v>
      </c>
      <c r="AF22" s="53">
        <v>3598</v>
      </c>
      <c r="AG22" s="70">
        <v>8.1999999999999993</v>
      </c>
      <c r="AH22" s="48">
        <v>1796</v>
      </c>
      <c r="AI22" s="70">
        <v>7.6</v>
      </c>
      <c r="AJ22" s="48">
        <v>1802</v>
      </c>
      <c r="AK22" s="79">
        <v>8.8000000000000007</v>
      </c>
      <c r="AL22" s="53">
        <v>7312</v>
      </c>
      <c r="AM22" s="70">
        <v>12.6</v>
      </c>
      <c r="AN22" s="48">
        <v>3416</v>
      </c>
      <c r="AO22" s="70">
        <v>10.7</v>
      </c>
      <c r="AP22" s="48">
        <v>3896</v>
      </c>
      <c r="AQ22" s="79">
        <v>14.8</v>
      </c>
      <c r="AR22" s="171">
        <f t="shared" si="2"/>
        <v>-1783.4</v>
      </c>
      <c r="AS22" s="168">
        <f t="shared" si="3"/>
        <v>4.4000000000000004</v>
      </c>
    </row>
    <row r="23" spans="1:45" ht="20.25" customHeight="1" x14ac:dyDescent="0.3">
      <c r="A23" s="45" t="s">
        <v>89</v>
      </c>
      <c r="B23" s="154">
        <v>54433</v>
      </c>
      <c r="C23" s="65">
        <v>29122</v>
      </c>
      <c r="D23" s="69">
        <v>53.5</v>
      </c>
      <c r="E23" s="65">
        <v>25311</v>
      </c>
      <c r="F23" s="79">
        <v>46.5</v>
      </c>
      <c r="G23" s="65">
        <v>64911</v>
      </c>
      <c r="H23" s="65">
        <v>34982</v>
      </c>
      <c r="I23" s="69">
        <v>53.9</v>
      </c>
      <c r="J23" s="65">
        <v>29929</v>
      </c>
      <c r="K23" s="70">
        <v>46.1</v>
      </c>
      <c r="L23" s="251">
        <f t="shared" si="4"/>
        <v>0.22121058064118562</v>
      </c>
      <c r="M23" s="70"/>
      <c r="N23" s="45" t="s">
        <v>89</v>
      </c>
      <c r="O23" s="154">
        <v>8248</v>
      </c>
      <c r="P23" s="70">
        <v>15.2</v>
      </c>
      <c r="Q23" s="65">
        <v>1924</v>
      </c>
      <c r="R23" s="70">
        <v>6.6</v>
      </c>
      <c r="S23" s="65">
        <v>6324</v>
      </c>
      <c r="T23" s="79">
        <v>25</v>
      </c>
      <c r="U23" s="154">
        <v>8281</v>
      </c>
      <c r="V23" s="70">
        <v>12.8</v>
      </c>
      <c r="W23" s="65">
        <v>2580</v>
      </c>
      <c r="X23" s="70">
        <v>7.4</v>
      </c>
      <c r="Y23" s="65">
        <v>5701</v>
      </c>
      <c r="Z23" s="79">
        <v>19</v>
      </c>
      <c r="AA23" s="165">
        <f t="shared" si="0"/>
        <v>-1911.2</v>
      </c>
      <c r="AB23" s="166">
        <f t="shared" si="1"/>
        <v>-2.3999999999999986</v>
      </c>
      <c r="AC23" s="243">
        <f t="shared" si="5"/>
        <v>14359</v>
      </c>
      <c r="AD23" s="458"/>
      <c r="AE23" s="45" t="s">
        <v>89</v>
      </c>
      <c r="AF23" s="53">
        <v>2991</v>
      </c>
      <c r="AG23" s="70">
        <v>5.5</v>
      </c>
      <c r="AH23" s="48">
        <v>1393</v>
      </c>
      <c r="AI23" s="70">
        <v>4.8</v>
      </c>
      <c r="AJ23" s="48">
        <v>1598</v>
      </c>
      <c r="AK23" s="79">
        <v>6.3</v>
      </c>
      <c r="AL23" s="53">
        <v>6078</v>
      </c>
      <c r="AM23" s="70">
        <v>9.4</v>
      </c>
      <c r="AN23" s="48">
        <v>2748</v>
      </c>
      <c r="AO23" s="70">
        <v>7.9</v>
      </c>
      <c r="AP23" s="48">
        <v>3330</v>
      </c>
      <c r="AQ23" s="79">
        <v>11.1</v>
      </c>
      <c r="AR23" s="171">
        <f t="shared" si="2"/>
        <v>-1383.6</v>
      </c>
      <c r="AS23" s="168">
        <f t="shared" si="3"/>
        <v>3.9000000000000004</v>
      </c>
    </row>
    <row r="24" spans="1:45" s="64" customFormat="1" ht="16.5" customHeight="1" thickBot="1" x14ac:dyDescent="0.35">
      <c r="A24" s="81" t="s">
        <v>106</v>
      </c>
      <c r="B24" s="462">
        <v>24595</v>
      </c>
      <c r="C24" s="463">
        <v>13373</v>
      </c>
      <c r="D24" s="464">
        <v>54.4</v>
      </c>
      <c r="E24" s="463">
        <v>11222</v>
      </c>
      <c r="F24" s="465">
        <v>45.6</v>
      </c>
      <c r="G24" s="463">
        <v>30286</v>
      </c>
      <c r="H24" s="463">
        <v>16872</v>
      </c>
      <c r="I24" s="464">
        <v>55.7</v>
      </c>
      <c r="J24" s="463">
        <v>13414</v>
      </c>
      <c r="K24" s="466">
        <v>44.3</v>
      </c>
      <c r="L24" s="252">
        <f t="shared" si="4"/>
        <v>0.20032358185300139</v>
      </c>
      <c r="M24" s="288"/>
      <c r="N24" s="81" t="s">
        <v>106</v>
      </c>
      <c r="O24" s="462">
        <v>4090</v>
      </c>
      <c r="P24" s="466">
        <v>16.600000000000001</v>
      </c>
      <c r="Q24" s="463">
        <v>1002</v>
      </c>
      <c r="R24" s="466">
        <v>7.5</v>
      </c>
      <c r="S24" s="463">
        <v>3088</v>
      </c>
      <c r="T24" s="465">
        <v>27.5</v>
      </c>
      <c r="U24" s="462">
        <v>3778</v>
      </c>
      <c r="V24" s="466">
        <v>12.5</v>
      </c>
      <c r="W24" s="463">
        <v>1138</v>
      </c>
      <c r="X24" s="466">
        <v>6.7</v>
      </c>
      <c r="Y24" s="463">
        <v>2640</v>
      </c>
      <c r="Z24" s="465">
        <v>19.7</v>
      </c>
      <c r="AA24" s="468">
        <f t="shared" si="0"/>
        <v>-989.5</v>
      </c>
      <c r="AB24" s="167">
        <f t="shared" si="1"/>
        <v>-4.1000000000000014</v>
      </c>
      <c r="AC24" s="244">
        <f t="shared" si="5"/>
        <v>6067</v>
      </c>
      <c r="AD24" s="458"/>
      <c r="AE24" s="81" t="s">
        <v>106</v>
      </c>
      <c r="AF24" s="469">
        <v>1183</v>
      </c>
      <c r="AG24" s="466">
        <v>4.8</v>
      </c>
      <c r="AH24" s="470">
        <v>523</v>
      </c>
      <c r="AI24" s="466">
        <v>3.9</v>
      </c>
      <c r="AJ24" s="470">
        <v>660</v>
      </c>
      <c r="AK24" s="465">
        <v>5.9</v>
      </c>
      <c r="AL24" s="469">
        <v>2289</v>
      </c>
      <c r="AM24" s="466">
        <v>7.6</v>
      </c>
      <c r="AN24" s="470">
        <v>982</v>
      </c>
      <c r="AO24" s="466">
        <v>5.8</v>
      </c>
      <c r="AP24" s="471">
        <v>1307</v>
      </c>
      <c r="AQ24" s="465">
        <v>9.6999999999999993</v>
      </c>
      <c r="AR24" s="170">
        <f t="shared" si="2"/>
        <v>-515.4</v>
      </c>
      <c r="AS24" s="169">
        <f t="shared" si="3"/>
        <v>2.8</v>
      </c>
    </row>
    <row r="25" spans="1:45" x14ac:dyDescent="0.3">
      <c r="G25" s="3"/>
      <c r="H25" s="3"/>
      <c r="I25" s="3"/>
      <c r="J25" s="3"/>
      <c r="K25" s="3"/>
      <c r="L25" s="3"/>
      <c r="Q25" s="3"/>
      <c r="R25" s="3"/>
      <c r="S25" s="3"/>
      <c r="T25" s="156"/>
      <c r="U25" s="598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3"/>
      <c r="AQ25" s="3"/>
      <c r="AR25" s="3"/>
    </row>
    <row r="26" spans="1:45" ht="15.75" customHeight="1" x14ac:dyDescent="0.3">
      <c r="G26" s="3"/>
      <c r="H26" s="3"/>
      <c r="I26" s="3"/>
      <c r="J26" s="3"/>
      <c r="K26" s="3"/>
      <c r="L26" s="3"/>
      <c r="Q26" s="3"/>
      <c r="R26" s="3"/>
      <c r="S26" s="3"/>
      <c r="T26" s="156"/>
      <c r="U26" s="59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5" x14ac:dyDescent="0.3">
      <c r="R27" s="3"/>
      <c r="S27" s="3"/>
      <c r="T27" s="156"/>
      <c r="U27" s="598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5" x14ac:dyDescent="0.3">
      <c r="R28" s="3"/>
      <c r="S28" s="3"/>
      <c r="T28" s="156"/>
      <c r="U28" s="598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5" x14ac:dyDescent="0.3">
      <c r="P29" s="3"/>
      <c r="Q29" s="3"/>
      <c r="R29" s="3"/>
      <c r="S29" s="3"/>
      <c r="T29" s="156"/>
      <c r="U29" s="59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5" x14ac:dyDescent="0.3">
      <c r="R30" s="3"/>
      <c r="S30" s="3"/>
      <c r="T30" s="156"/>
      <c r="U30" s="59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5" x14ac:dyDescent="0.3">
      <c r="R31" s="3"/>
      <c r="S31" s="3"/>
      <c r="T31" s="156"/>
      <c r="U31" s="6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5" ht="16.5" customHeight="1" x14ac:dyDescent="0.3">
      <c r="R32" s="3"/>
      <c r="S32" s="3"/>
      <c r="T32" s="156"/>
      <c r="U32" s="15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8:44" x14ac:dyDescent="0.3">
      <c r="R33" s="3"/>
      <c r="S33" s="3"/>
      <c r="T33" s="156"/>
      <c r="U33" s="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8:44" x14ac:dyDescent="0.3">
      <c r="R34" s="3"/>
      <c r="S34" s="3"/>
      <c r="T34" s="156"/>
      <c r="U34" s="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8:44" x14ac:dyDescent="0.3">
      <c r="R35" s="3"/>
      <c r="S35" s="3"/>
      <c r="T35" s="156"/>
      <c r="U35" s="6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8:44" x14ac:dyDescent="0.3">
      <c r="R36" s="3"/>
      <c r="S36" s="3"/>
      <c r="T36" s="156"/>
      <c r="U36" s="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8:44" x14ac:dyDescent="0.3">
      <c r="R37" s="3"/>
      <c r="S37" s="3"/>
      <c r="T37" s="156"/>
      <c r="U37" s="6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8:44" x14ac:dyDescent="0.3">
      <c r="R38" s="3"/>
      <c r="S38" s="3"/>
      <c r="T38" s="156"/>
      <c r="U38" s="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8:44" x14ac:dyDescent="0.3">
      <c r="R39" s="3"/>
      <c r="S39" s="3"/>
      <c r="T39" s="156"/>
      <c r="U39" s="6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8:44" x14ac:dyDescent="0.3">
      <c r="R40" s="3"/>
      <c r="S40" s="3"/>
      <c r="T40" s="156"/>
      <c r="U40" s="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8:44" x14ac:dyDescent="0.3">
      <c r="R41" s="3"/>
      <c r="S41" s="3"/>
      <c r="T41" s="156"/>
      <c r="U41" s="6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8:44" x14ac:dyDescent="0.3">
      <c r="R42" s="3"/>
      <c r="S42" s="3"/>
      <c r="T42" s="156"/>
      <c r="U42" s="6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8:44" x14ac:dyDescent="0.3">
      <c r="R43" s="3"/>
      <c r="S43" s="3"/>
      <c r="T43" s="156"/>
      <c r="U43" s="6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8:44" x14ac:dyDescent="0.3">
      <c r="R44" s="3"/>
      <c r="S44" s="3"/>
      <c r="T44" s="156"/>
      <c r="U44" s="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8:44" x14ac:dyDescent="0.3">
      <c r="R45" s="3"/>
      <c r="S45" s="3"/>
      <c r="T45" s="156"/>
      <c r="U45" s="6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8:44" x14ac:dyDescent="0.3">
      <c r="R46" s="3"/>
      <c r="S46" s="3"/>
      <c r="T46" s="156"/>
      <c r="U46" s="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8:44" x14ac:dyDescent="0.3">
      <c r="R47" s="3"/>
      <c r="S47" s="3"/>
      <c r="T47" s="156"/>
      <c r="U47" s="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8:44" x14ac:dyDescent="0.3">
      <c r="R48" s="3"/>
      <c r="S48" s="3"/>
      <c r="T48" s="156"/>
      <c r="U48" s="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8:44" x14ac:dyDescent="0.3">
      <c r="R49" s="3"/>
      <c r="S49" s="3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3"/>
      <c r="AQ49" s="3"/>
      <c r="AR49" s="3"/>
    </row>
    <row r="50" spans="18:44" x14ac:dyDescent="0.3">
      <c r="R50" s="3"/>
      <c r="S50" s="3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3"/>
      <c r="AQ50" s="3"/>
      <c r="AR50" s="3"/>
    </row>
    <row r="51" spans="18:44" x14ac:dyDescent="0.3">
      <c r="R51" s="3"/>
      <c r="S51" s="3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3"/>
      <c r="AQ51" s="3"/>
      <c r="AR51" s="3"/>
    </row>
    <row r="52" spans="18:44" x14ac:dyDescent="0.3">
      <c r="R52" s="3"/>
      <c r="S52" s="3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3"/>
      <c r="AQ52" s="3"/>
      <c r="AR52" s="3"/>
    </row>
    <row r="53" spans="18:44" x14ac:dyDescent="0.3"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8:44" x14ac:dyDescent="0.3"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8:44" x14ac:dyDescent="0.3"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8:44" x14ac:dyDescent="0.3"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8:44" x14ac:dyDescent="0.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8:44" x14ac:dyDescent="0.3"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8:44" x14ac:dyDescent="0.3"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8:44" x14ac:dyDescent="0.3"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8:44" x14ac:dyDescent="0.3"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8:44" x14ac:dyDescent="0.3"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8:44" x14ac:dyDescent="0.3"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</sheetData>
  <mergeCells count="46">
    <mergeCell ref="A2:J2"/>
    <mergeCell ref="B7:F7"/>
    <mergeCell ref="S9:T9"/>
    <mergeCell ref="AF7:AK7"/>
    <mergeCell ref="C8:F8"/>
    <mergeCell ref="Q8:T8"/>
    <mergeCell ref="AH8:AK8"/>
    <mergeCell ref="B8:B10"/>
    <mergeCell ref="O8:P9"/>
    <mergeCell ref="AF8:AG9"/>
    <mergeCell ref="C9:D9"/>
    <mergeCell ref="E9:F9"/>
    <mergeCell ref="Q9:R9"/>
    <mergeCell ref="AC6:AC10"/>
    <mergeCell ref="U25:U30"/>
    <mergeCell ref="H8:K8"/>
    <mergeCell ref="W8:Z8"/>
    <mergeCell ref="AN8:AQ8"/>
    <mergeCell ref="AL7:AQ7"/>
    <mergeCell ref="U7:Z7"/>
    <mergeCell ref="J9:K9"/>
    <mergeCell ref="W9:X9"/>
    <mergeCell ref="Y9:Z9"/>
    <mergeCell ref="AN9:AO9"/>
    <mergeCell ref="AP9:AQ9"/>
    <mergeCell ref="G7:K7"/>
    <mergeCell ref="G8:G10"/>
    <mergeCell ref="U8:V9"/>
    <mergeCell ref="AL8:AM9"/>
    <mergeCell ref="H9:I9"/>
    <mergeCell ref="AR6:AR10"/>
    <mergeCell ref="AB6:AB10"/>
    <mergeCell ref="AS6:AS10"/>
    <mergeCell ref="A4:K4"/>
    <mergeCell ref="A7:A10"/>
    <mergeCell ref="B6:F6"/>
    <mergeCell ref="G6:K6"/>
    <mergeCell ref="O6:T6"/>
    <mergeCell ref="AL6:AQ6"/>
    <mergeCell ref="AF6:AK6"/>
    <mergeCell ref="U6:Z6"/>
    <mergeCell ref="L6:L10"/>
    <mergeCell ref="AA6:AA10"/>
    <mergeCell ref="AH9:AI9"/>
    <mergeCell ref="AJ9:AK9"/>
    <mergeCell ref="O7:T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Frage 3 und 4</vt:lpstr>
      <vt:lpstr>Frage 6 und 7 (Tabelle9)</vt:lpstr>
      <vt:lpstr>Frage 6 und 7 (Tabelle 10)</vt:lpstr>
      <vt:lpstr>Frage 8 und 9 (Tabelle 12)</vt:lpstr>
      <vt:lpstr>Frage 10 und 11</vt:lpstr>
      <vt:lpstr>Frage 12 und 13</vt:lpstr>
    </vt:vector>
  </TitlesOfParts>
  <Company>Deutscher Bundestag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Kappl - Büro Susanne Ferschl</dc:creator>
  <cp:lastModifiedBy>Marius Brey</cp:lastModifiedBy>
  <cp:lastPrinted>2020-02-20T07:56:55Z</cp:lastPrinted>
  <dcterms:created xsi:type="dcterms:W3CDTF">2020-01-29T15:17:32Z</dcterms:created>
  <dcterms:modified xsi:type="dcterms:W3CDTF">2020-02-20T14:20:04Z</dcterms:modified>
</cp:coreProperties>
</file>